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WEB0015\Desktop\陽田\財務４表\"/>
    </mc:Choice>
  </mc:AlternateContent>
  <xr:revisionPtr revIDLastSave="0" documentId="8_{C62EB354-BE09-4F3A-83E4-4BF7C580C0FD}" xr6:coauthVersionLast="47" xr6:coauthVersionMax="47" xr10:uidLastSave="{00000000-0000-0000-0000-000000000000}"/>
  <bookViews>
    <workbookView xWindow="-108" yWindow="-108" windowWidth="23256" windowHeight="13896" tabRatio="75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AM34" i="10"/>
  <c r="BW34" i="10" l="1"/>
  <c r="BW35" i="10" l="1"/>
  <c r="BW36" i="10" s="1"/>
  <c r="BW37" i="10" s="1"/>
  <c r="BW38" i="10" s="1"/>
  <c r="BW39" i="10" s="1"/>
  <c r="BW40" i="10" s="1"/>
  <c r="BW41" i="10" s="1"/>
  <c r="BW42" i="10" s="1"/>
  <c r="CO34" i="10"/>
  <c r="CO35" i="10" s="1"/>
</calcChain>
</file>

<file path=xl/sharedStrings.xml><?xml version="1.0" encoding="utf-8"?>
<sst xmlns="http://schemas.openxmlformats.org/spreadsheetml/2006/main" count="1098" uniqueCount="624">
  <si>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</si>
  <si>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</si>
  <si>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</si>
  <si>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</si>
  <si>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</si>
  <si>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</si>
  <si>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</si>
  <si>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</si>
  <si>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</si>
  <si>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</si>
  <si>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</si>
  <si>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</si>
  <si>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</si>
  <si>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</si>
  <si>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</si>
  <si>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</si>
  <si>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</si>
  <si>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</si>
  <si>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</si>
  <si>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</si>
  <si>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</si>
  <si>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</si>
  <si>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</si>
  <si>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</si>
  <si>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</si>
  <si>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</si>
  <si>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</si>
  <si>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</si>
  <si>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</si>
  <si>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</si>
  <si>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</si>
  <si>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</si>
  <si>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</si>
  <si>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</si>
  <si>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</si>
  <si>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</si>
  <si>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</si>
  <si>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</si>
  <si>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</si>
  <si>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</si>
  <si>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</si>
  <si>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</si>
  <si>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</si>
  <si>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</si>
  <si>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</si>
  <si>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</si>
  <si>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</si>
  <si>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</si>
  <si>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</si>
  <si>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</si>
  <si>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</si>
  <si>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</si>
  <si>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</si>
  <si>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</si>
  <si>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</si>
  <si>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</si>
  <si>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</si>
  <si>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</si>
  <si>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</si>
  <si>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</si>
  <si>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</si>
  <si>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</si>
  <si>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</si>
  <si>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</si>
  <si>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</si>
  <si>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</si>
  <si>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</si>
  <si>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</si>
  <si>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</si>
  <si>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</si>
  <si>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</si>
  <si>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</si>
  <si>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</si>
  <si>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</si>
  <si>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</si>
  <si>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</si>
  <si>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</si>
  <si>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</si>
  <si>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</si>
  <si>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</si>
  <si>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</si>
  <si>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</si>
  <si>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</si>
  <si>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</si>
  <si>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</si>
  <si>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</si>
  <si>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</si>
  <si>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</si>
  <si>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</si>
  <si>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</si>
  <si>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</si>
  <si>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</si>
  <si>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</si>
  <si>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</si>
  <si>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</si>
  <si>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</si>
  <si>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</si>
  <si>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</si>
  <si>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</si>
  <si>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</si>
  <si>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会津坂下町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</si>
  <si>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</si>
  <si>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</si>
  <si>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</si>
  <si>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</si>
  <si>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</si>
  <si>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</si>
  <si>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</si>
  <si>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</si>
  <si>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</si>
  <si>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</si>
  <si>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</si>
  <si>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</si>
  <si>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</si>
  <si>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</si>
  <si>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</si>
  <si>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</si>
  <si>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</si>
  <si>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</si>
  <si>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</si>
  <si>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</si>
  <si>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</si>
  <si>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</si>
  <si>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</si>
  <si>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</si>
  <si>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</si>
  <si>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</si>
  <si>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</si>
  <si>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</si>
  <si>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</si>
  <si>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</si>
  <si>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</si>
  <si>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</si>
  <si>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</si>
  <si>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</si>
  <si>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</si>
  <si>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</si>
  <si>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</si>
  <si>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</si>
  <si>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</si>
  <si>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</si>
  <si>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</si>
  <si>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</si>
  <si>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</si>
  <si>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</si>
  <si>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</si>
  <si>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</si>
  <si>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</si>
  <si>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</si>
  <si>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</si>
  <si>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</si>
  <si>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</si>
  <si>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</si>
  <si>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</si>
  <si>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</si>
  <si>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</si>
  <si>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</si>
  <si>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</si>
  <si>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</si>
  <si>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</si>
  <si>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</si>
  <si>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</si>
  <si>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</si>
  <si>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</si>
  <si>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</si>
  <si>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</si>
  <si>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</si>
  <si>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</si>
  <si>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</si>
  <si>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</si>
  <si>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</si>
  <si>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</si>
  <si>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</si>
  <si>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</si>
  <si>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</si>
  <si>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</si>
  <si>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</si>
  <si>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</si>
  <si>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</si>
  <si>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</si>
  <si>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</si>
  <si>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</si>
  <si>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</si>
  <si>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</si>
  <si>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</si>
  <si>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</si>
  <si>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</si>
  <si>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</si>
  <si>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</si>
  <si>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</si>
  <si>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</si>
  <si>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</si>
  <si>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</si>
  <si>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</si>
  <si>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</si>
  <si>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</si>
  <si>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</si>
  <si>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</si>
  <si>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</si>
  <si>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</si>
  <si>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</si>
  <si>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</si>
  <si>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</si>
  <si>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</si>
  <si>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</si>
  <si>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</si>
  <si>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</si>
  <si>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</si>
  <si>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</si>
  <si>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</si>
  <si>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</si>
  <si>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</si>
  <si>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</si>
  <si>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</si>
  <si>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</si>
  <si>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</si>
  <si>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</si>
  <si>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</si>
  <si>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</si>
  <si>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</si>
  <si>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</si>
  <si>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</si>
  <si>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福島県会津坂下町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</si>
  <si>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</si>
  <si>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</si>
  <si>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</si>
  <si>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</si>
  <si>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</si>
  <si>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</si>
  <si>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</si>
  <si>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</si>
  <si>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</si>
  <si>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</si>
  <si>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</si>
  <si>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</si>
  <si>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</si>
  <si>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</si>
  <si>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</si>
  <si>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</si>
  <si>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</si>
  <si>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</si>
  <si>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</si>
  <si>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</si>
  <si>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</si>
  <si>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</si>
  <si>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</si>
  <si>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</si>
  <si>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</si>
  <si>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</si>
  <si>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</si>
  <si>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</si>
  <si>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</si>
  <si>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</si>
  <si>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</si>
  <si>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</si>
  <si>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</si>
  <si>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</si>
  <si>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</si>
  <si>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</si>
  <si>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</si>
  <si>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</si>
  <si>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</si>
  <si>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</si>
  <si>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</si>
  <si>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</si>
  <si>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</si>
  <si>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</si>
  <si>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</si>
  <si>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</si>
  <si>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</si>
  <si>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</si>
  <si>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</si>
  <si>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</si>
  <si>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</si>
  <si>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</si>
  <si>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</si>
  <si>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</si>
  <si>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</si>
  <si>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</si>
  <si>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</si>
  <si>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</si>
  <si>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</si>
  <si>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</si>
  <si>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</si>
  <si>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</si>
  <si>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t>
    <phoneticPr fontId="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</si>
  <si>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</si>
  <si>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</si>
  <si>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</si>
  <si>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</si>
  <si>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</si>
  <si>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</si>
  <si>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</si>
  <si>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</si>
  <si>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</si>
  <si>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</si>
  <si>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</si>
  <si>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</si>
  <si>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</si>
  <si>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</si>
  <si>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</si>
  <si>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</si>
  <si>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</si>
  <si>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</si>
  <si>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</si>
  <si>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</si>
  <si>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</si>
  <si>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</si>
  <si>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</si>
  <si>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</si>
  <si>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</si>
  <si>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</si>
  <si>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</si>
  <si>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</si>
  <si>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</si>
  <si>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</si>
  <si>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</si>
  <si>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</si>
  <si>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</si>
  <si>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</si>
  <si>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</si>
  <si>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</si>
  <si>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</si>
  <si>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</si>
  <si>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</si>
  <si>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</si>
  <si>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</si>
  <si>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</si>
  <si>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</si>
  <si>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</si>
  <si>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</si>
  <si>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</si>
  <si>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</si>
  <si>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</si>
  <si>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</si>
  <si>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</si>
  <si>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</si>
  <si>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</si>
  <si>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</si>
  <si>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</si>
  <si>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</si>
  <si>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</si>
  <si>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</si>
  <si>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</si>
  <si>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</si>
  <si>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</si>
  <si>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</si>
  <si>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</si>
  <si>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</si>
  <si>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</si>
  <si>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</si>
  <si>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</si>
  <si>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</si>
  <si>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</si>
  <si>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</si>
  <si>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</si>
  <si>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</si>
  <si>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</si>
  <si>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</si>
  <si>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</si>
  <si>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</si>
  <si>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</si>
  <si>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</si>
  <si>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</si>
  <si>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</si>
  <si>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</si>
  <si>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</si>
  <si>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</si>
  <si>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</si>
  <si>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</si>
  <si>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</si>
  <si>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</si>
  <si>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</si>
  <si>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</si>
  <si>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</si>
  <si>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</si>
  <si>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</si>
  <si>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</si>
  <si>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</si>
  <si>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</si>
  <si>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</si>
  <si>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</si>
  <si>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福島県会津坂下町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</si>
  <si>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</si>
  <si>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</si>
  <si>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</si>
  <si>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</si>
  <si>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</si>
  <si>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</si>
  <si>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</si>
  <si>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</si>
  <si>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</si>
  <si>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</si>
  <si>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</si>
  <si>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</si>
  <si>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</si>
  <si>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</si>
  <si>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</si>
  <si>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</si>
  <si>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</si>
  <si>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</si>
  <si>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</si>
  <si>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</si>
  <si>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坂下東第一地区土地区画整理事業特別会計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</si>
  <si>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</si>
  <si>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</si>
  <si>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</si>
  <si>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</si>
  <si>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</si>
  <si>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</si>
  <si>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</si>
  <si>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</si>
  <si>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</si>
  <si>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</si>
  <si>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</si>
  <si>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</si>
  <si>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</si>
  <si>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</si>
  <si>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</si>
  <si>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</si>
  <si>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</si>
  <si>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</si>
  <si>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</si>
  <si>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</si>
  <si>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</si>
  <si>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</si>
  <si>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</si>
  <si>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</si>
  <si>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</si>
  <si>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</si>
  <si>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</si>
  <si>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</si>
  <si>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</si>
  <si>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</si>
  <si>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</si>
  <si>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</si>
  <si>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</si>
  <si>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</si>
  <si>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</si>
  <si>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</si>
  <si>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</si>
  <si>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</si>
  <si>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</si>
  <si>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</si>
  <si>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</si>
  <si>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</si>
  <si>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</si>
  <si>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</si>
  <si>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</si>
  <si>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</si>
  <si>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</si>
  <si>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</si>
  <si>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</si>
  <si>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</si>
  <si>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</si>
  <si>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</si>
  <si>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</si>
  <si>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</si>
  <si>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</si>
  <si>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</si>
  <si>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</si>
  <si>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</si>
  <si>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</si>
  <si>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</si>
  <si>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</si>
  <si>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</si>
  <si>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</si>
  <si>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</si>
  <si>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</si>
  <si>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</si>
  <si>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</si>
  <si>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</si>
  <si>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</si>
  <si>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</si>
  <si>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</si>
  <si>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</si>
  <si>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</si>
  <si>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</si>
  <si>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</si>
  <si>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</si>
  <si>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</si>
  <si>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</si>
  <si>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</si>
  <si>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</si>
  <si>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</si>
  <si>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</si>
  <si>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</si>
  <si>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</si>
  <si>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</si>
  <si>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</si>
  <si>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</si>
  <si>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</si>
  <si>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</si>
  <si>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</si>
  <si>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</si>
  <si>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</si>
  <si>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</si>
  <si>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</si>
  <si>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</si>
  <si>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</si>
  <si>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</si>
  <si>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</si>
  <si>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</si>
  <si>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</si>
  <si>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</si>
  <si>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</si>
  <si>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</si>
  <si>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</si>
  <si>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</si>
  <si>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</si>
  <si>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</si>
  <si>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</si>
  <si>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</si>
  <si>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</si>
  <si>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</si>
  <si>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</si>
  <si>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</si>
  <si>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</si>
  <si>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</si>
  <si>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</si>
  <si>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</si>
  <si>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</si>
  <si>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</si>
  <si>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</si>
  <si>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</si>
  <si>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</si>
  <si>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</si>
  <si>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</si>
  <si>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</si>
  <si>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</si>
  <si>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</si>
  <si>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</si>
  <si>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</si>
  <si>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</si>
  <si>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</si>
  <si>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</si>
  <si>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</si>
  <si>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</si>
  <si>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</si>
  <si>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</si>
  <si>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</si>
  <si>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</si>
  <si>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</si>
  <si>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</si>
  <si>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</si>
  <si>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</si>
  <si>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</si>
  <si>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</si>
  <si>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</si>
  <si>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</si>
  <si>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</si>
  <si>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</si>
  <si>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</si>
  <si>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</si>
  <si>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</si>
  <si>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</si>
  <si>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</si>
  <si>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</si>
  <si>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</si>
  <si>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</si>
  <si>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</si>
  <si>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</si>
  <si>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</si>
  <si>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</si>
  <si>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</si>
  <si>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</si>
  <si>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</si>
  <si>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</si>
  <si>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</si>
  <si>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</si>
  <si>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</si>
  <si>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</si>
  <si>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</si>
  <si>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</si>
  <si>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水道事業会計</t>
  </si>
  <si>
    <t>一般会計</t>
  </si>
  <si>
    <t>下水道事業特別会計</t>
  </si>
  <si>
    <t>介護保険特別会計</t>
  </si>
  <si>
    <t>国民健康保険特別会計</t>
  </si>
  <si>
    <t>後期高齢者医療特別会計</t>
  </si>
  <si>
    <t>坂下東第一地区土地区画整理事業特別会計</t>
  </si>
  <si>
    <t>農業集落排水事業特別会計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</si>
  <si>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</si>
  <si>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</si>
  <si>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</si>
  <si>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</si>
  <si>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</si>
  <si>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</si>
  <si>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</si>
  <si>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</si>
  <si>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</si>
  <si>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t>
    <phoneticPr fontId="2"/>
  </si>
  <si>
    <t>会津若松地方広域市町村圏整備組合一般会計</t>
  </si>
  <si>
    <t>会津若松地方広域市町村圏整備組合水道用水供給事業会計</t>
  </si>
  <si>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</si>
  <si>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7">
      <t>ホショウトウ</t>
    </rPh>
    <rPh sb="17" eb="19">
      <t>トクベツ</t>
    </rPh>
    <rPh sb="19" eb="21">
      <t>カイケイ</t>
    </rPh>
    <phoneticPr fontId="2"/>
  </si>
  <si>
    <t>福島県市町村総合事務組合消防賞じゅつ金特別会計</t>
    <rPh sb="14" eb="15">
      <t>ショウ</t>
    </rPh>
    <rPh sb="18" eb="19">
      <t>キン</t>
    </rPh>
    <rPh sb="19" eb="21">
      <t>トクベツ</t>
    </rPh>
    <rPh sb="21" eb="23">
      <t>カイケイ</t>
    </rPh>
    <phoneticPr fontId="2"/>
  </si>
  <si>
    <t>福島県市町村総合事務組合非常勤職員公務災害補償特別会計</t>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</si>
  <si>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12" eb="14">
      <t>ジチ</t>
    </rPh>
    <rPh sb="14" eb="16">
      <t>カイカン</t>
    </rPh>
    <rPh sb="16" eb="18">
      <t>カンリ</t>
    </rPh>
    <rPh sb="18" eb="20">
      <t>トクベツ</t>
    </rPh>
    <rPh sb="20" eb="22">
      <t>カイケイ</t>
    </rPh>
    <phoneticPr fontId="2"/>
  </si>
  <si>
    <t>福島県後期高齢者医療広域連合一般会計</t>
  </si>
  <si>
    <t>福島県後期高齢者医療広域連合後期高齢者医療特別会計</t>
  </si>
  <si>
    <t>株式会社湯川会津坂下</t>
    <rPh sb="0" eb="4">
      <t>カブシキガイシャ</t>
    </rPh>
    <rPh sb="4" eb="6">
      <t>ユガワ</t>
    </rPh>
    <rPh sb="6" eb="10">
      <t>アイヅバンゲ</t>
    </rPh>
    <phoneticPr fontId="2"/>
  </si>
  <si>
    <t>行政センター建設準備基金</t>
    <rPh sb="0" eb="2">
      <t>ギョウセイ</t>
    </rPh>
    <rPh sb="6" eb="8">
      <t>ケンセツ</t>
    </rPh>
    <rPh sb="8" eb="10">
      <t>ジュンビ</t>
    </rPh>
    <rPh sb="10" eb="12">
      <t>キキン</t>
    </rPh>
    <phoneticPr fontId="5"/>
  </si>
  <si>
    <t>公共施設整備基金</t>
    <rPh sb="0" eb="2">
      <t>コウキョウ</t>
    </rPh>
    <rPh sb="2" eb="4">
      <t>シセツ</t>
    </rPh>
    <rPh sb="4" eb="6">
      <t>セイビ</t>
    </rPh>
    <rPh sb="6" eb="8">
      <t>キキン</t>
    </rPh>
    <phoneticPr fontId="5"/>
  </si>
  <si>
    <t>廃棄物処理施設整備基金</t>
    <rPh sb="0" eb="3">
      <t>ハイキブツ</t>
    </rPh>
    <rPh sb="3" eb="5">
      <t>ショリ</t>
    </rPh>
    <rPh sb="5" eb="7">
      <t>シセツ</t>
    </rPh>
    <rPh sb="7" eb="9">
      <t>セイビ</t>
    </rPh>
    <rPh sb="9" eb="11">
      <t>キキン</t>
    </rPh>
    <phoneticPr fontId="5"/>
  </si>
  <si>
    <t>福祉基金</t>
    <rPh sb="0" eb="2">
      <t>フクシ</t>
    </rPh>
    <rPh sb="2" eb="4">
      <t>キキン</t>
    </rPh>
    <phoneticPr fontId="5"/>
  </si>
  <si>
    <t>森林環境基金</t>
    <rPh sb="0" eb="2">
      <t>シンリン</t>
    </rPh>
    <rPh sb="2" eb="4">
      <t>カンキョウ</t>
    </rPh>
    <rPh sb="4" eb="6">
      <t>キキン</t>
    </rPh>
    <phoneticPr fontId="5"/>
  </si>
  <si>
    <t>-</t>
    <phoneticPr fontId="2"/>
  </si>
  <si>
    <t>-</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</si>
  <si>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</si>
  <si>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</si>
  <si>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</si>
  <si>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</si>
  <si>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36.6％で昨年度より12..5ポイントの減となった。平成30年度と比較すると半分以下にまで低下したが、類似団体との比較では依然として高い状況にある。平成23年度から平成27年度にかけて実施された第2次教育施設適正配置事業により発行した地方債の現在高が多いことが要因である。
　有形固定資産減価償却率は60.1％で昨年度より1.8ポイントの減となった。類似団体との比較では上位に位置しているが、橋りょう等の教育施設以外の老朽化が進行しているため、比率は増加傾向にある。公共施設等総合管理計画個別施設計画に基づき、長寿命化等に向けた取組を進めていく。その際に、長寿命化に要する経費が多額になることから、起債額とのバランスを考慮し事業量の調整をしながら財政運営を行っていく。</t>
    <rPh sb="1" eb="3">
      <t>ショウライ</t>
    </rPh>
    <rPh sb="3" eb="5">
      <t>フタン</t>
    </rPh>
    <rPh sb="5" eb="7">
      <t>ヒリツ</t>
    </rPh>
    <rPh sb="14" eb="17">
      <t>サクネンド</t>
    </rPh>
    <rPh sb="29" eb="30">
      <t>ゲン</t>
    </rPh>
    <rPh sb="35" eb="37">
      <t>ヘイセイ</t>
    </rPh>
    <rPh sb="39" eb="41">
      <t>ネンド</t>
    </rPh>
    <rPh sb="42" eb="44">
      <t>ヒカク</t>
    </rPh>
    <rPh sb="47" eb="49">
      <t>ハンブン</t>
    </rPh>
    <rPh sb="49" eb="51">
      <t>イカ</t>
    </rPh>
    <rPh sb="54" eb="56">
      <t>テイカ</t>
    </rPh>
    <rPh sb="60" eb="62">
      <t>ルイジ</t>
    </rPh>
    <rPh sb="62" eb="64">
      <t>ダンタイ</t>
    </rPh>
    <rPh sb="66" eb="68">
      <t>ヒカク</t>
    </rPh>
    <rPh sb="70" eb="72">
      <t>イゼン</t>
    </rPh>
    <rPh sb="75" eb="76">
      <t>タカ</t>
    </rPh>
    <rPh sb="77" eb="79">
      <t>ジョウキョウ</t>
    </rPh>
    <rPh sb="83" eb="85">
      <t>ヘイセイ</t>
    </rPh>
    <rPh sb="87" eb="89">
      <t>ネンド</t>
    </rPh>
    <rPh sb="91" eb="93">
      <t>ヘイセイ</t>
    </rPh>
    <rPh sb="95" eb="97">
      <t>ネンド</t>
    </rPh>
    <rPh sb="101" eb="103">
      <t>ジッシ</t>
    </rPh>
    <rPh sb="106" eb="107">
      <t>ダイ</t>
    </rPh>
    <rPh sb="108" eb="109">
      <t>ジ</t>
    </rPh>
    <rPh sb="109" eb="111">
      <t>キョウイク</t>
    </rPh>
    <rPh sb="111" eb="113">
      <t>シセツ</t>
    </rPh>
    <rPh sb="113" eb="115">
      <t>テキセイ</t>
    </rPh>
    <rPh sb="115" eb="117">
      <t>ハイチ</t>
    </rPh>
    <rPh sb="117" eb="119">
      <t>ジギョウ</t>
    </rPh>
    <rPh sb="122" eb="124">
      <t>ハッコウ</t>
    </rPh>
    <rPh sb="126" eb="129">
      <t>チホウサイ</t>
    </rPh>
    <rPh sb="130" eb="133">
      <t>ゲンザイダカ</t>
    </rPh>
    <rPh sb="134" eb="135">
      <t>オオ</t>
    </rPh>
    <rPh sb="139" eb="141">
      <t>ヨウイン</t>
    </rPh>
    <rPh sb="147" eb="149">
      <t>ユウケイ</t>
    </rPh>
    <rPh sb="149" eb="151">
      <t>コテイ</t>
    </rPh>
    <rPh sb="151" eb="153">
      <t>シサン</t>
    </rPh>
    <rPh sb="153" eb="155">
      <t>ゲンカ</t>
    </rPh>
    <rPh sb="155" eb="157">
      <t>ショウキャク</t>
    </rPh>
    <rPh sb="157" eb="158">
      <t>リツ</t>
    </rPh>
    <rPh sb="165" eb="168">
      <t>サクネンド</t>
    </rPh>
    <rPh sb="178" eb="179">
      <t>ゲン</t>
    </rPh>
    <rPh sb="184" eb="186">
      <t>ルイジ</t>
    </rPh>
    <rPh sb="186" eb="188">
      <t>ダンタイ</t>
    </rPh>
    <rPh sb="190" eb="192">
      <t>ヒカク</t>
    </rPh>
    <rPh sb="194" eb="196">
      <t>ジョウイ</t>
    </rPh>
    <rPh sb="197" eb="199">
      <t>イチ</t>
    </rPh>
    <rPh sb="205" eb="206">
      <t>キョウ</t>
    </rPh>
    <rPh sb="209" eb="210">
      <t>トウ</t>
    </rPh>
    <rPh sb="211" eb="213">
      <t>キョウイク</t>
    </rPh>
    <rPh sb="213" eb="215">
      <t>シセツ</t>
    </rPh>
    <rPh sb="215" eb="217">
      <t>イガイ</t>
    </rPh>
    <rPh sb="218" eb="221">
      <t>ロウキュウカ</t>
    </rPh>
    <rPh sb="222" eb="224">
      <t>シンコウ</t>
    </rPh>
    <rPh sb="231" eb="233">
      <t>ヒリツ</t>
    </rPh>
    <rPh sb="234" eb="236">
      <t>ゾウカ</t>
    </rPh>
    <rPh sb="236" eb="238">
      <t>ケイコウ</t>
    </rPh>
    <rPh sb="242" eb="244">
      <t>コウキョウ</t>
    </rPh>
    <rPh sb="244" eb="246">
      <t>シセツ</t>
    </rPh>
    <rPh sb="246" eb="247">
      <t>トウ</t>
    </rPh>
    <rPh sb="247" eb="249">
      <t>ソウゴウ</t>
    </rPh>
    <rPh sb="249" eb="251">
      <t>カンリ</t>
    </rPh>
    <rPh sb="251" eb="253">
      <t>ケイカク</t>
    </rPh>
    <rPh sb="253" eb="255">
      <t>コベツ</t>
    </rPh>
    <rPh sb="255" eb="257">
      <t>シセツ</t>
    </rPh>
    <rPh sb="257" eb="259">
      <t>ケイカク</t>
    </rPh>
    <rPh sb="260" eb="261">
      <t>モト</t>
    </rPh>
    <rPh sb="264" eb="265">
      <t>チョウ</t>
    </rPh>
    <rPh sb="265" eb="268">
      <t>ジュミョウカ</t>
    </rPh>
    <rPh sb="268" eb="269">
      <t>トウ</t>
    </rPh>
    <rPh sb="270" eb="271">
      <t>ム</t>
    </rPh>
    <rPh sb="273" eb="275">
      <t>トリクミ</t>
    </rPh>
    <rPh sb="276" eb="277">
      <t>スス</t>
    </rPh>
    <rPh sb="284" eb="285">
      <t>サイ</t>
    </rPh>
    <rPh sb="287" eb="288">
      <t>チョウ</t>
    </rPh>
    <rPh sb="288" eb="291">
      <t>ジュミョウカ</t>
    </rPh>
    <rPh sb="292" eb="293">
      <t>ヨウ</t>
    </rPh>
    <rPh sb="295" eb="297">
      <t>ケイヒ</t>
    </rPh>
    <rPh sb="298" eb="300">
      <t>タガク</t>
    </rPh>
    <rPh sb="308" eb="310">
      <t>キサイ</t>
    </rPh>
    <rPh sb="310" eb="311">
      <t>ガク</t>
    </rPh>
    <rPh sb="318" eb="320">
      <t>コウリョ</t>
    </rPh>
    <rPh sb="321" eb="324">
      <t>ジギョウリョウ</t>
    </rPh>
    <rPh sb="325" eb="327">
      <t>チョウセイ</t>
    </rPh>
    <rPh sb="332" eb="334">
      <t>ザイセイ</t>
    </rPh>
    <rPh sb="334" eb="336">
      <t>ウンエイ</t>
    </rPh>
    <rPh sb="337" eb="338">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</si>
  <si>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</si>
  <si>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</si>
  <si>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</si>
  <si>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</si>
  <si>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</si>
  <si>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</si>
  <si>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昨年度と比較して、将来負担比率は12.5ポイントの減、実質公債費比率は0.7ポイントの減となった。どちらの比率も改善されてきているが、類似団体との比較では依然として高い状況にある。平成23年度から平成27年度にかけて実施された第2次教育施設適正配置事業により発行した地方債の影響が大きく、その定期償還額と現在高が多いことが比率が高い要因となっている。
　比率の改善に向け、地方債の新規借入抑制（毎年の地方債発行額の上限を2億円以内とする）や新たな債務負担行為設定の抑制に努め、定期償還額や地方債残高の縮小を図る。また、効率的な財政運営に取組み、財政調整基金への積立を計画的に実施していく。</t>
    <rPh sb="1" eb="4">
      <t>サクネンド</t>
    </rPh>
    <rPh sb="5" eb="7">
      <t>ヒカク</t>
    </rPh>
    <rPh sb="10" eb="12">
      <t>ショウライ</t>
    </rPh>
    <rPh sb="12" eb="14">
      <t>フタン</t>
    </rPh>
    <rPh sb="14" eb="16">
      <t>ヒリツ</t>
    </rPh>
    <rPh sb="26" eb="27">
      <t>ゲン</t>
    </rPh>
    <rPh sb="28" eb="30">
      <t>ジッシツ</t>
    </rPh>
    <rPh sb="30" eb="33">
      <t>コウサイヒ</t>
    </rPh>
    <rPh sb="33" eb="35">
      <t>ヒリツ</t>
    </rPh>
    <rPh sb="44" eb="45">
      <t>ゲン</t>
    </rPh>
    <rPh sb="54" eb="56">
      <t>ヒリツ</t>
    </rPh>
    <rPh sb="57" eb="59">
      <t>カイゼン</t>
    </rPh>
    <rPh sb="68" eb="70">
      <t>ルイジ</t>
    </rPh>
    <rPh sb="70" eb="72">
      <t>ダンタイ</t>
    </rPh>
    <rPh sb="74" eb="76">
      <t>ヒカク</t>
    </rPh>
    <rPh sb="78" eb="80">
      <t>イゼン</t>
    </rPh>
    <rPh sb="83" eb="84">
      <t>タカ</t>
    </rPh>
    <rPh sb="85" eb="87">
      <t>ジョウキョウ</t>
    </rPh>
    <rPh sb="91" eb="93">
      <t>ヘイセイ</t>
    </rPh>
    <rPh sb="95" eb="97">
      <t>ネンド</t>
    </rPh>
    <rPh sb="99" eb="101">
      <t>ヘイセイ</t>
    </rPh>
    <rPh sb="103" eb="105">
      <t>ネンド</t>
    </rPh>
    <rPh sb="138" eb="140">
      <t>エイキョウ</t>
    </rPh>
    <rPh sb="141" eb="142">
      <t>オオ</t>
    </rPh>
    <rPh sb="147" eb="149">
      <t>テイキ</t>
    </rPh>
    <rPh sb="149" eb="151">
      <t>ショウカン</t>
    </rPh>
    <rPh sb="151" eb="152">
      <t>ガク</t>
    </rPh>
    <rPh sb="153" eb="156">
      <t>ゲンザイダカ</t>
    </rPh>
    <rPh sb="157" eb="158">
      <t>オオ</t>
    </rPh>
    <rPh sb="162" eb="164">
      <t>ヒリツ</t>
    </rPh>
    <rPh sb="165" eb="166">
      <t>タカ</t>
    </rPh>
    <rPh sb="167" eb="169">
      <t>ヨウイン</t>
    </rPh>
    <rPh sb="178" eb="180">
      <t>ヒリツ</t>
    </rPh>
    <rPh sb="181" eb="183">
      <t>カイゼン</t>
    </rPh>
    <rPh sb="184" eb="185">
      <t>ム</t>
    </rPh>
    <rPh sb="187" eb="190">
      <t>チホウサイ</t>
    </rPh>
    <rPh sb="191" eb="193">
      <t>シンキ</t>
    </rPh>
    <rPh sb="193" eb="195">
      <t>カリイレ</t>
    </rPh>
    <rPh sb="195" eb="197">
      <t>ヨクセイ</t>
    </rPh>
    <rPh sb="221" eb="222">
      <t>アラ</t>
    </rPh>
    <rPh sb="224" eb="226">
      <t>サイム</t>
    </rPh>
    <rPh sb="226" eb="228">
      <t>フタン</t>
    </rPh>
    <rPh sb="228" eb="230">
      <t>コウイ</t>
    </rPh>
    <rPh sb="230" eb="232">
      <t>セッテイ</t>
    </rPh>
    <rPh sb="233" eb="235">
      <t>ヨクセイ</t>
    </rPh>
    <rPh sb="236" eb="237">
      <t>ツト</t>
    </rPh>
    <rPh sb="239" eb="241">
      <t>テイキ</t>
    </rPh>
    <rPh sb="241" eb="243">
      <t>ショウカン</t>
    </rPh>
    <rPh sb="243" eb="244">
      <t>ガク</t>
    </rPh>
    <rPh sb="245" eb="248">
      <t>チホウサイ</t>
    </rPh>
    <rPh sb="248" eb="250">
      <t>ザンダカ</t>
    </rPh>
    <rPh sb="251" eb="253">
      <t>シュクショウ</t>
    </rPh>
    <rPh sb="254" eb="255">
      <t>ハカ</t>
    </rPh>
    <rPh sb="260" eb="263">
      <t>コウリツテキ</t>
    </rPh>
    <rPh sb="264" eb="266">
      <t>ザイセイ</t>
    </rPh>
    <rPh sb="266" eb="268">
      <t>ウンエイ</t>
    </rPh>
    <rPh sb="269" eb="271">
      <t>トリク</t>
    </rPh>
    <rPh sb="273" eb="275">
      <t>ザイセイ</t>
    </rPh>
    <rPh sb="275" eb="277">
      <t>チョウセイ</t>
    </rPh>
    <rPh sb="277" eb="279">
      <t>キキン</t>
    </rPh>
    <rPh sb="281" eb="283">
      <t>ツミタテ</t>
    </rPh>
    <rPh sb="284" eb="287">
      <t>ケイカクテキ</t>
    </rPh>
    <rPh sb="288" eb="290">
      <t>ジッシ</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</si>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</sst>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96462</c:v>
                </c:pt>
                <c:pt idx="1">
                  <c:v>83103</c:v>
                </c:pt>
                <c:pt idx="2">
                  <c:v>84459</c:v>
                </c:pt>
                <c:pt idx="3">
                  <c:v>74568</c:v>
                </c:pt>
                <c:pt idx="4">
                  <c:v>73693</c:v>
                </c:pt>
              </c:numCache>
            </c:numRef>
          </c:val>
          <c:smooth val="0"/>
          <c:extLst>
            <c:ext xmlns:c16="http://schemas.microsoft.com/office/drawing/2014/chart" uri="{C3380CC4-5D6E-409C-BE32-E72D297353CC}">
              <c16:uniqueId val="{00000000-BEFB-403F-86E7-6C290BD7918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33293</c:v>
                </c:pt>
                <c:pt idx="1">
                  <c:v>34374</c:v>
                </c:pt>
                <c:pt idx="2">
                  <c:v>39506</c:v>
                </c:pt>
                <c:pt idx="3">
                  <c:v>86644</c:v>
                </c:pt>
                <c:pt idx="4">
                  <c:v>48568</c:v>
                </c:pt>
              </c:numCache>
            </c:numRef>
          </c:val>
          <c:smooth val="0"/>
          <c:extLst>
            <c:ext xmlns:c16="http://schemas.microsoft.com/office/drawing/2014/chart" uri="{C3380CC4-5D6E-409C-BE32-E72D297353CC}">
              <c16:uniqueId val="{00000001-BEFB-403F-86E7-6C290BD79184}"/>
            </c:ext>
          </c:extLst>
        </c:ser>
        <c:dLbls>
          <c:showLegendKey val="0"/>
          <c:showVal val="0"/>
          <c:showCatName val="0"/>
          <c:showSerName val="0"/>
          <c:showPercent val="0"/>
          <c:showBubbleSize val="0"/>
        </c:dLbls>
        <c:marker val="1"/>
        <c:smooth val="0"/>
        <c:axId val="111054848"/>
        <c:axId val="111056768"/>
      </c:lineChart>
      <c:catAx>
        <c:axId val="1110548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056768"/>
        <c:crosses val="autoZero"/>
        <c:auto val="1"/>
        <c:lblAlgn val="ctr"/>
        <c:lblOffset val="100"/>
        <c:tickLblSkip val="1"/>
        <c:tickMarkSkip val="1"/>
        <c:noMultiLvlLbl val="0"/>
      </c:catAx>
      <c:valAx>
        <c:axId val="11105676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0548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6.79</c:v>
                </c:pt>
                <c:pt idx="1">
                  <c:v>5.09</c:v>
                </c:pt>
                <c:pt idx="2">
                  <c:v>7.29</c:v>
                </c:pt>
                <c:pt idx="3">
                  <c:v>7.12</c:v>
                </c:pt>
                <c:pt idx="4">
                  <c:v>9.01</c:v>
                </c:pt>
              </c:numCache>
            </c:numRef>
          </c:val>
          <c:extLst>
            <c:ext xmlns:c16="http://schemas.microsoft.com/office/drawing/2014/chart" uri="{C3380CC4-5D6E-409C-BE32-E72D297353CC}">
              <c16:uniqueId val="{00000000-2438-4848-A149-90C714A4C11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1.98</c:v>
                </c:pt>
                <c:pt idx="1">
                  <c:v>6.43</c:v>
                </c:pt>
                <c:pt idx="2">
                  <c:v>8.8800000000000008</c:v>
                </c:pt>
                <c:pt idx="3">
                  <c:v>11.84</c:v>
                </c:pt>
                <c:pt idx="4">
                  <c:v>14.45</c:v>
                </c:pt>
              </c:numCache>
            </c:numRef>
          </c:val>
          <c:extLst>
            <c:ext xmlns:c16="http://schemas.microsoft.com/office/drawing/2014/chart" uri="{C3380CC4-5D6E-409C-BE32-E72D297353CC}">
              <c16:uniqueId val="{00000001-2438-4848-A149-90C714A4C118}"/>
            </c:ext>
          </c:extLst>
        </c:ser>
        <c:dLbls>
          <c:showLegendKey val="0"/>
          <c:showVal val="0"/>
          <c:showCatName val="0"/>
          <c:showSerName val="0"/>
          <c:showPercent val="0"/>
          <c:showBubbleSize val="0"/>
        </c:dLbls>
        <c:gapWidth val="250"/>
        <c:overlap val="100"/>
        <c:axId val="128875136"/>
        <c:axId val="1288814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5.75</c:v>
                </c:pt>
                <c:pt idx="1">
                  <c:v>2.73</c:v>
                </c:pt>
                <c:pt idx="2">
                  <c:v>5.28</c:v>
                </c:pt>
                <c:pt idx="3">
                  <c:v>3.69</c:v>
                </c:pt>
                <c:pt idx="4">
                  <c:v>5.81</c:v>
                </c:pt>
              </c:numCache>
            </c:numRef>
          </c:val>
          <c:smooth val="0"/>
          <c:extLst>
            <c:ext xmlns:c16="http://schemas.microsoft.com/office/drawing/2014/chart" uri="{C3380CC4-5D6E-409C-BE32-E72D297353CC}">
              <c16:uniqueId val="{00000002-2438-4848-A149-90C714A4C118}"/>
            </c:ext>
          </c:extLst>
        </c:ser>
        <c:dLbls>
          <c:showLegendKey val="0"/>
          <c:showVal val="0"/>
          <c:showCatName val="0"/>
          <c:showSerName val="0"/>
          <c:showPercent val="0"/>
          <c:showBubbleSize val="0"/>
        </c:dLbls>
        <c:marker val="1"/>
        <c:smooth val="0"/>
        <c:axId val="128875136"/>
        <c:axId val="128881408"/>
      </c:lineChart>
      <c:catAx>
        <c:axId val="128875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8881408"/>
        <c:crosses val="autoZero"/>
        <c:auto val="1"/>
        <c:lblAlgn val="ctr"/>
        <c:lblOffset val="100"/>
        <c:tickLblSkip val="1"/>
        <c:tickMarkSkip val="1"/>
        <c:noMultiLvlLbl val="0"/>
      </c:catAx>
      <c:valAx>
        <c:axId val="1288814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875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A4B-4168-A1A6-043FB405E4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4B-4168-A1A6-043FB405E46C}"/>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A4B-4168-A1A6-043FB405E46C}"/>
            </c:ext>
          </c:extLst>
        </c:ser>
        <c:ser>
          <c:idx val="3"/>
          <c:order val="3"/>
          <c:tx>
            <c:strRef>
              <c:f>データシート!$A$30</c:f>
              <c:strCache>
                <c:ptCount val="1"/>
                <c:pt idx="0">
                  <c:v>坂下東第一地区土地区画整理事業特別会計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A4B-4168-A1A6-043FB405E46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4-0A4B-4168-A1A6-043FB405E46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2.27</c:v>
                </c:pt>
                <c:pt idx="2">
                  <c:v>#N/A</c:v>
                </c:pt>
                <c:pt idx="3">
                  <c:v>2.61</c:v>
                </c:pt>
                <c:pt idx="4">
                  <c:v>#N/A</c:v>
                </c:pt>
                <c:pt idx="5">
                  <c:v>1.51</c:v>
                </c:pt>
                <c:pt idx="6">
                  <c:v>#N/A</c:v>
                </c:pt>
                <c:pt idx="7">
                  <c:v>1.21</c:v>
                </c:pt>
                <c:pt idx="8">
                  <c:v>#N/A</c:v>
                </c:pt>
                <c:pt idx="9">
                  <c:v>1.03</c:v>
                </c:pt>
              </c:numCache>
            </c:numRef>
          </c:val>
          <c:extLst>
            <c:ext xmlns:c16="http://schemas.microsoft.com/office/drawing/2014/chart" uri="{C3380CC4-5D6E-409C-BE32-E72D297353CC}">
              <c16:uniqueId val="{00000005-0A4B-4168-A1A6-043FB405E46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2.67</c:v>
                </c:pt>
                <c:pt idx="2">
                  <c:v>#N/A</c:v>
                </c:pt>
                <c:pt idx="3">
                  <c:v>2.62</c:v>
                </c:pt>
                <c:pt idx="4">
                  <c:v>#N/A</c:v>
                </c:pt>
                <c:pt idx="5">
                  <c:v>2.12</c:v>
                </c:pt>
                <c:pt idx="6">
                  <c:v>#N/A</c:v>
                </c:pt>
                <c:pt idx="7">
                  <c:v>1.74</c:v>
                </c:pt>
                <c:pt idx="8">
                  <c:v>#N/A</c:v>
                </c:pt>
                <c:pt idx="9">
                  <c:v>1.81</c:v>
                </c:pt>
              </c:numCache>
            </c:numRef>
          </c:val>
          <c:extLst>
            <c:ext xmlns:c16="http://schemas.microsoft.com/office/drawing/2014/chart" uri="{C3380CC4-5D6E-409C-BE32-E72D297353CC}">
              <c16:uniqueId val="{00000006-0A4B-4168-A1A6-043FB405E46C}"/>
            </c:ext>
          </c:extLst>
        </c:ser>
        <c:ser>
          <c:idx val="7"/>
          <c:order val="7"/>
          <c:tx>
            <c:strRef>
              <c:f>データシート!$A$34</c:f>
              <c:strCache>
                <c:ptCount val="1"/>
                <c:pt idx="0">
                  <c:v>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3.33</c:v>
                </c:pt>
                <c:pt idx="8">
                  <c:v>#N/A</c:v>
                </c:pt>
                <c:pt idx="9">
                  <c:v>2.39</c:v>
                </c:pt>
              </c:numCache>
            </c:numRef>
          </c:val>
          <c:extLst>
            <c:ext xmlns:c16="http://schemas.microsoft.com/office/drawing/2014/chart" uri="{C3380CC4-5D6E-409C-BE32-E72D297353CC}">
              <c16:uniqueId val="{00000007-0A4B-4168-A1A6-043FB405E46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6.78</c:v>
                </c:pt>
                <c:pt idx="2">
                  <c:v>#N/A</c:v>
                </c:pt>
                <c:pt idx="3">
                  <c:v>5.09</c:v>
                </c:pt>
                <c:pt idx="4">
                  <c:v>#N/A</c:v>
                </c:pt>
                <c:pt idx="5">
                  <c:v>7.28</c:v>
                </c:pt>
                <c:pt idx="6">
                  <c:v>#N/A</c:v>
                </c:pt>
                <c:pt idx="7">
                  <c:v>7.12</c:v>
                </c:pt>
                <c:pt idx="8">
                  <c:v>#N/A</c:v>
                </c:pt>
                <c:pt idx="9">
                  <c:v>8.9700000000000006</c:v>
                </c:pt>
              </c:numCache>
            </c:numRef>
          </c:val>
          <c:extLst>
            <c:ext xmlns:c16="http://schemas.microsoft.com/office/drawing/2014/chart" uri="{C3380CC4-5D6E-409C-BE32-E72D297353CC}">
              <c16:uniqueId val="{00000008-0A4B-4168-A1A6-043FB405E46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14.38</c:v>
                </c:pt>
                <c:pt idx="2">
                  <c:v>#N/A</c:v>
                </c:pt>
                <c:pt idx="3">
                  <c:v>14.81</c:v>
                </c:pt>
                <c:pt idx="4">
                  <c:v>#N/A</c:v>
                </c:pt>
                <c:pt idx="5">
                  <c:v>14.46</c:v>
                </c:pt>
                <c:pt idx="6">
                  <c:v>#N/A</c:v>
                </c:pt>
                <c:pt idx="7">
                  <c:v>14.85</c:v>
                </c:pt>
                <c:pt idx="8">
                  <c:v>#N/A</c:v>
                </c:pt>
                <c:pt idx="9">
                  <c:v>16.43</c:v>
                </c:pt>
              </c:numCache>
            </c:numRef>
          </c:val>
          <c:extLst>
            <c:ext xmlns:c16="http://schemas.microsoft.com/office/drawing/2014/chart" uri="{C3380CC4-5D6E-409C-BE32-E72D297353CC}">
              <c16:uniqueId val="{00000009-0A4B-4168-A1A6-043FB405E46C}"/>
            </c:ext>
          </c:extLst>
        </c:ser>
        <c:dLbls>
          <c:showLegendKey val="0"/>
          <c:showVal val="0"/>
          <c:showCatName val="0"/>
          <c:showSerName val="0"/>
          <c:showPercent val="0"/>
          <c:showBubbleSize val="0"/>
        </c:dLbls>
        <c:gapWidth val="150"/>
        <c:overlap val="100"/>
        <c:axId val="128996480"/>
        <c:axId val="128998016"/>
      </c:barChart>
      <c:catAx>
        <c:axId val="128996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8998016"/>
        <c:crosses val="autoZero"/>
        <c:auto val="1"/>
        <c:lblAlgn val="ctr"/>
        <c:lblOffset val="100"/>
        <c:tickLblSkip val="1"/>
        <c:tickMarkSkip val="1"/>
        <c:noMultiLvlLbl val="0"/>
      </c:catAx>
      <c:valAx>
        <c:axId val="1289980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9964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841</c:v>
                </c:pt>
                <c:pt idx="5">
                  <c:v>844</c:v>
                </c:pt>
                <c:pt idx="8">
                  <c:v>842</c:v>
                </c:pt>
                <c:pt idx="11">
                  <c:v>827</c:v>
                </c:pt>
                <c:pt idx="14">
                  <c:v>823</c:v>
                </c:pt>
              </c:numCache>
            </c:numRef>
          </c:val>
          <c:extLst>
            <c:ext xmlns:c16="http://schemas.microsoft.com/office/drawing/2014/chart" uri="{C3380CC4-5D6E-409C-BE32-E72D297353CC}">
              <c16:uniqueId val="{00000000-7F2C-449B-8081-C4FFC83646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2C-449B-8081-C4FFC83646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7</c:v>
                </c:pt>
                <c:pt idx="3">
                  <c:v>2</c:v>
                </c:pt>
                <c:pt idx="6">
                  <c:v>1</c:v>
                </c:pt>
                <c:pt idx="9">
                  <c:v>0</c:v>
                </c:pt>
                <c:pt idx="12">
                  <c:v>0</c:v>
                </c:pt>
              </c:numCache>
            </c:numRef>
          </c:val>
          <c:extLst>
            <c:ext xmlns:c16="http://schemas.microsoft.com/office/drawing/2014/chart" uri="{C3380CC4-5D6E-409C-BE32-E72D297353CC}">
              <c16:uniqueId val="{00000002-7F2C-449B-8081-C4FFC83646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15</c:v>
                </c:pt>
                <c:pt idx="3">
                  <c:v>10</c:v>
                </c:pt>
                <c:pt idx="6">
                  <c:v>7</c:v>
                </c:pt>
                <c:pt idx="9">
                  <c:v>8</c:v>
                </c:pt>
                <c:pt idx="12">
                  <c:v>8</c:v>
                </c:pt>
              </c:numCache>
            </c:numRef>
          </c:val>
          <c:extLst>
            <c:ext xmlns:c16="http://schemas.microsoft.com/office/drawing/2014/chart" uri="{C3380CC4-5D6E-409C-BE32-E72D297353CC}">
              <c16:uniqueId val="{00000003-7F2C-449B-8081-C4FFC83646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157</c:v>
                </c:pt>
                <c:pt idx="3">
                  <c:v>161</c:v>
                </c:pt>
                <c:pt idx="6">
                  <c:v>157</c:v>
                </c:pt>
                <c:pt idx="9">
                  <c:v>162</c:v>
                </c:pt>
                <c:pt idx="12">
                  <c:v>182</c:v>
                </c:pt>
              </c:numCache>
            </c:numRef>
          </c:val>
          <c:extLst>
            <c:ext xmlns:c16="http://schemas.microsoft.com/office/drawing/2014/chart" uri="{C3380CC4-5D6E-409C-BE32-E72D297353CC}">
              <c16:uniqueId val="{00000004-7F2C-449B-8081-C4FFC83646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2C-449B-8081-C4FFC83646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2C-449B-8081-C4FFC83646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1200</c:v>
                </c:pt>
                <c:pt idx="3">
                  <c:v>1183</c:v>
                </c:pt>
                <c:pt idx="6">
                  <c:v>1131</c:v>
                </c:pt>
                <c:pt idx="9">
                  <c:v>1108</c:v>
                </c:pt>
                <c:pt idx="12">
                  <c:v>1090</c:v>
                </c:pt>
              </c:numCache>
            </c:numRef>
          </c:val>
          <c:extLst>
            <c:ext xmlns:c16="http://schemas.microsoft.com/office/drawing/2014/chart" uri="{C3380CC4-5D6E-409C-BE32-E72D297353CC}">
              <c16:uniqueId val="{00000007-7F2C-449B-8081-C4FFC83646DD}"/>
            </c:ext>
          </c:extLst>
        </c:ser>
        <c:dLbls>
          <c:showLegendKey val="0"/>
          <c:showVal val="0"/>
          <c:showCatName val="0"/>
          <c:showSerName val="0"/>
          <c:showPercent val="0"/>
          <c:showBubbleSize val="0"/>
        </c:dLbls>
        <c:gapWidth val="100"/>
        <c:overlap val="100"/>
        <c:axId val="108454656"/>
        <c:axId val="1084565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538</c:v>
                </c:pt>
                <c:pt idx="2">
                  <c:v>#N/A</c:v>
                </c:pt>
                <c:pt idx="3">
                  <c:v>#N/A</c:v>
                </c:pt>
                <c:pt idx="4">
                  <c:v>512</c:v>
                </c:pt>
                <c:pt idx="5">
                  <c:v>#N/A</c:v>
                </c:pt>
                <c:pt idx="6">
                  <c:v>#N/A</c:v>
                </c:pt>
                <c:pt idx="7">
                  <c:v>454</c:v>
                </c:pt>
                <c:pt idx="8">
                  <c:v>#N/A</c:v>
                </c:pt>
                <c:pt idx="9">
                  <c:v>#N/A</c:v>
                </c:pt>
                <c:pt idx="10">
                  <c:v>451</c:v>
                </c:pt>
                <c:pt idx="11">
                  <c:v>#N/A</c:v>
                </c:pt>
                <c:pt idx="12">
                  <c:v>#N/A</c:v>
                </c:pt>
                <c:pt idx="13">
                  <c:v>457</c:v>
                </c:pt>
                <c:pt idx="14">
                  <c:v>#N/A</c:v>
                </c:pt>
              </c:numCache>
            </c:numRef>
          </c:val>
          <c:smooth val="0"/>
          <c:extLst>
            <c:ext xmlns:c16="http://schemas.microsoft.com/office/drawing/2014/chart" uri="{C3380CC4-5D6E-409C-BE32-E72D297353CC}">
              <c16:uniqueId val="{00000008-7F2C-449B-8081-C4FFC83646DD}"/>
            </c:ext>
          </c:extLst>
        </c:ser>
        <c:dLbls>
          <c:showLegendKey val="0"/>
          <c:showVal val="0"/>
          <c:showCatName val="0"/>
          <c:showSerName val="0"/>
          <c:showPercent val="0"/>
          <c:showBubbleSize val="0"/>
        </c:dLbls>
        <c:marker val="1"/>
        <c:smooth val="0"/>
        <c:axId val="108454656"/>
        <c:axId val="108456576"/>
      </c:lineChart>
      <c:catAx>
        <c:axId val="108454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456576"/>
        <c:crosses val="autoZero"/>
        <c:auto val="1"/>
        <c:lblAlgn val="ctr"/>
        <c:lblOffset val="100"/>
        <c:tickLblSkip val="1"/>
        <c:tickMarkSkip val="1"/>
        <c:noMultiLvlLbl val="0"/>
      </c:catAx>
      <c:valAx>
        <c:axId val="1084565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4546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7663</c:v>
                </c:pt>
                <c:pt idx="5">
                  <c:v>7258</c:v>
                </c:pt>
                <c:pt idx="8">
                  <c:v>6863</c:v>
                </c:pt>
                <c:pt idx="11">
                  <c:v>6832</c:v>
                </c:pt>
                <c:pt idx="14">
                  <c:v>6321</c:v>
                </c:pt>
              </c:numCache>
            </c:numRef>
          </c:val>
          <c:extLst>
            <c:ext xmlns:c16="http://schemas.microsoft.com/office/drawing/2014/chart" uri="{C3380CC4-5D6E-409C-BE32-E72D297353CC}">
              <c16:uniqueId val="{00000000-A26E-4FD4-9017-F057065B3A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430</c:v>
                </c:pt>
                <c:pt idx="5">
                  <c:v>405</c:v>
                </c:pt>
                <c:pt idx="8">
                  <c:v>375</c:v>
                </c:pt>
                <c:pt idx="11">
                  <c:v>346</c:v>
                </c:pt>
                <c:pt idx="14">
                  <c:v>311</c:v>
                </c:pt>
              </c:numCache>
            </c:numRef>
          </c:val>
          <c:extLst>
            <c:ext xmlns:c16="http://schemas.microsoft.com/office/drawing/2014/chart" uri="{C3380CC4-5D6E-409C-BE32-E72D297353CC}">
              <c16:uniqueId val="{00000001-A26E-4FD4-9017-F057065B3A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542</c:v>
                </c:pt>
                <c:pt idx="5">
                  <c:v>892</c:v>
                </c:pt>
                <c:pt idx="8">
                  <c:v>1262</c:v>
                </c:pt>
                <c:pt idx="11">
                  <c:v>1634</c:v>
                </c:pt>
                <c:pt idx="14">
                  <c:v>1865</c:v>
                </c:pt>
              </c:numCache>
            </c:numRef>
          </c:val>
          <c:extLst>
            <c:ext xmlns:c16="http://schemas.microsoft.com/office/drawing/2014/chart" uri="{C3380CC4-5D6E-409C-BE32-E72D297353CC}">
              <c16:uniqueId val="{00000002-A26E-4FD4-9017-F057065B3A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26E-4FD4-9017-F057065B3A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26E-4FD4-9017-F057065B3A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6E-4FD4-9017-F057065B3A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1208</c:v>
                </c:pt>
                <c:pt idx="3">
                  <c:v>1192</c:v>
                </c:pt>
                <c:pt idx="6">
                  <c:v>1117</c:v>
                </c:pt>
                <c:pt idx="9">
                  <c:v>945</c:v>
                </c:pt>
                <c:pt idx="12">
                  <c:v>911</c:v>
                </c:pt>
              </c:numCache>
            </c:numRef>
          </c:val>
          <c:extLst>
            <c:ext xmlns:c16="http://schemas.microsoft.com/office/drawing/2014/chart" uri="{C3380CC4-5D6E-409C-BE32-E72D297353CC}">
              <c16:uniqueId val="{00000006-A26E-4FD4-9017-F057065B3A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29</c:v>
                </c:pt>
                <c:pt idx="3">
                  <c:v>25</c:v>
                </c:pt>
                <c:pt idx="6">
                  <c:v>26</c:v>
                </c:pt>
                <c:pt idx="9">
                  <c:v>41</c:v>
                </c:pt>
                <c:pt idx="12">
                  <c:v>39</c:v>
                </c:pt>
              </c:numCache>
            </c:numRef>
          </c:val>
          <c:extLst>
            <c:ext xmlns:c16="http://schemas.microsoft.com/office/drawing/2014/chart" uri="{C3380CC4-5D6E-409C-BE32-E72D297353CC}">
              <c16:uniqueId val="{00000007-A26E-4FD4-9017-F057065B3A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2174</c:v>
                </c:pt>
                <c:pt idx="3">
                  <c:v>2317</c:v>
                </c:pt>
                <c:pt idx="6">
                  <c:v>2287</c:v>
                </c:pt>
                <c:pt idx="9">
                  <c:v>2286</c:v>
                </c:pt>
                <c:pt idx="12">
                  <c:v>2379</c:v>
                </c:pt>
              </c:numCache>
            </c:numRef>
          </c:val>
          <c:extLst>
            <c:ext xmlns:c16="http://schemas.microsoft.com/office/drawing/2014/chart" uri="{C3380CC4-5D6E-409C-BE32-E72D297353CC}">
              <c16:uniqueId val="{00000008-A26E-4FD4-9017-F057065B3A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3</c:v>
                </c:pt>
                <c:pt idx="3">
                  <c:v>2</c:v>
                </c:pt>
                <c:pt idx="6">
                  <c:v>1</c:v>
                </c:pt>
                <c:pt idx="9">
                  <c:v>0</c:v>
                </c:pt>
                <c:pt idx="12">
                  <c:v>0</c:v>
                </c:pt>
              </c:numCache>
            </c:numRef>
          </c:val>
          <c:extLst>
            <c:ext xmlns:c16="http://schemas.microsoft.com/office/drawing/2014/chart" uri="{C3380CC4-5D6E-409C-BE32-E72D297353CC}">
              <c16:uniqueId val="{00000009-A26E-4FD4-9017-F057065B3A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9140</c:v>
                </c:pt>
                <c:pt idx="3">
                  <c:v>8526</c:v>
                </c:pt>
                <c:pt idx="6">
                  <c:v>7841</c:v>
                </c:pt>
                <c:pt idx="9">
                  <c:v>7788</c:v>
                </c:pt>
                <c:pt idx="12">
                  <c:v>6772</c:v>
                </c:pt>
              </c:numCache>
            </c:numRef>
          </c:val>
          <c:extLst>
            <c:ext xmlns:c16="http://schemas.microsoft.com/office/drawing/2014/chart" uri="{C3380CC4-5D6E-409C-BE32-E72D297353CC}">
              <c16:uniqueId val="{0000000A-A26E-4FD4-9017-F057065B3A3D}"/>
            </c:ext>
          </c:extLst>
        </c:ser>
        <c:dLbls>
          <c:showLegendKey val="0"/>
          <c:showVal val="0"/>
          <c:showCatName val="0"/>
          <c:showSerName val="0"/>
          <c:showPercent val="0"/>
          <c:showBubbleSize val="0"/>
        </c:dLbls>
        <c:gapWidth val="100"/>
        <c:overlap val="100"/>
        <c:axId val="129169280"/>
        <c:axId val="1293189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3919</c:v>
                </c:pt>
                <c:pt idx="2">
                  <c:v>#N/A</c:v>
                </c:pt>
                <c:pt idx="3">
                  <c:v>#N/A</c:v>
                </c:pt>
                <c:pt idx="4">
                  <c:v>3507</c:v>
                </c:pt>
                <c:pt idx="5">
                  <c:v>#N/A</c:v>
                </c:pt>
                <c:pt idx="6">
                  <c:v>#N/A</c:v>
                </c:pt>
                <c:pt idx="7">
                  <c:v>2771</c:v>
                </c:pt>
                <c:pt idx="8">
                  <c:v>#N/A</c:v>
                </c:pt>
                <c:pt idx="9">
                  <c:v>#N/A</c:v>
                </c:pt>
                <c:pt idx="10">
                  <c:v>2247</c:v>
                </c:pt>
                <c:pt idx="11">
                  <c:v>#N/A</c:v>
                </c:pt>
                <c:pt idx="12">
                  <c:v>#N/A</c:v>
                </c:pt>
                <c:pt idx="13">
                  <c:v>1605</c:v>
                </c:pt>
                <c:pt idx="14">
                  <c:v>#N/A</c:v>
                </c:pt>
              </c:numCache>
            </c:numRef>
          </c:val>
          <c:smooth val="0"/>
          <c:extLst>
            <c:ext xmlns:c16="http://schemas.microsoft.com/office/drawing/2014/chart" uri="{C3380CC4-5D6E-409C-BE32-E72D297353CC}">
              <c16:uniqueId val="{0000000B-A26E-4FD4-9017-F057065B3A3D}"/>
            </c:ext>
          </c:extLst>
        </c:ser>
        <c:dLbls>
          <c:showLegendKey val="0"/>
          <c:showVal val="0"/>
          <c:showCatName val="0"/>
          <c:showSerName val="0"/>
          <c:showPercent val="0"/>
          <c:showBubbleSize val="0"/>
        </c:dLbls>
        <c:marker val="1"/>
        <c:smooth val="0"/>
        <c:axId val="129169280"/>
        <c:axId val="129318912"/>
      </c:lineChart>
      <c:catAx>
        <c:axId val="129169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9318912"/>
        <c:crosses val="autoZero"/>
        <c:auto val="1"/>
        <c:lblAlgn val="ctr"/>
        <c:lblOffset val="100"/>
        <c:tickLblSkip val="1"/>
        <c:tickMarkSkip val="1"/>
        <c:noMultiLvlLbl val="0"/>
      </c:catAx>
      <c:valAx>
        <c:axId val="1293189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9169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452</c:v>
                </c:pt>
                <c:pt idx="1">
                  <c:v>634</c:v>
                </c:pt>
                <c:pt idx="2">
                  <c:v>746</c:v>
                </c:pt>
              </c:numCache>
            </c:numRef>
          </c:val>
          <c:extLst>
            <c:ext xmlns:c16="http://schemas.microsoft.com/office/drawing/2014/chart" uri="{C3380CC4-5D6E-409C-BE32-E72D297353CC}">
              <c16:uniqueId val="{00000000-D5CD-4302-A691-7FD451E156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15</c:v>
                </c:pt>
                <c:pt idx="1">
                  <c:v>172</c:v>
                </c:pt>
                <c:pt idx="2">
                  <c:v>24</c:v>
                </c:pt>
              </c:numCache>
            </c:numRef>
          </c:val>
          <c:extLst>
            <c:ext xmlns:c16="http://schemas.microsoft.com/office/drawing/2014/chart" uri="{C3380CC4-5D6E-409C-BE32-E72D297353CC}">
              <c16:uniqueId val="{00000001-D5CD-4302-A691-7FD451E156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461</c:v>
                </c:pt>
                <c:pt idx="1">
                  <c:v>839</c:v>
                </c:pt>
                <c:pt idx="2">
                  <c:v>1131</c:v>
                </c:pt>
              </c:numCache>
            </c:numRef>
          </c:val>
          <c:extLst>
            <c:ext xmlns:c16="http://schemas.microsoft.com/office/drawing/2014/chart" uri="{C3380CC4-5D6E-409C-BE32-E72D297353CC}">
              <c16:uniqueId val="{00000002-D5CD-4302-A691-7FD451E156CE}"/>
            </c:ext>
          </c:extLst>
        </c:ser>
        <c:dLbls>
          <c:showLegendKey val="0"/>
          <c:showVal val="0"/>
          <c:showCatName val="0"/>
          <c:showSerName val="0"/>
          <c:showPercent val="0"/>
          <c:showBubbleSize val="0"/>
        </c:dLbls>
        <c:gapWidth val="120"/>
        <c:overlap val="100"/>
        <c:axId val="129523072"/>
        <c:axId val="129528960"/>
      </c:barChart>
      <c:catAx>
        <c:axId val="129523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9528960"/>
        <c:crosses val="autoZero"/>
        <c:auto val="1"/>
        <c:lblAlgn val="ctr"/>
        <c:lblOffset val="100"/>
        <c:tickLblSkip val="1"/>
        <c:tickMarkSkip val="1"/>
        <c:noMultiLvlLbl val="0"/>
      </c:catAx>
      <c:valAx>
        <c:axId val="1295289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9523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{ABFD763A-16B6-47D0-BB5C-41F6990D6E11}</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B96C-4C3D-81CF-BFFF1DE8C2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{D0704AFD-45E0-4A47-B6DE-D81E407FE8DB}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6C-4C3D-81CF-BFFF1DE8C2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{D8C2F101-3B02-498B-B546-25AB44EBCAB8}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6C-4C3D-81CF-BFFF1DE8C2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{7060A771-3B33-498F-B966-1EBD49D989A0}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6C-4C3D-81CF-BFFF1DE8C2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{6362847A-C05B-4054-9C7F-1FF60E042D54}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6C-4C3D-81CF-BFFF1DE8C2AC}"/>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{5DCD8175-BB9C-4C5A-9CCF-0F215E492649}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B96C-4C3D-81CF-BFFF1DE8C2AC}"/>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{40FD8969-0C61-4CB0-A61A-AF43F39ED6C4}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B96C-4C3D-81CF-BFFF1DE8C2AC}"/>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{81ADA172-A924-49E8-819C-1ABCE97AC47A}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B96C-4C3D-81CF-BFFF1DE8C2AC}"/>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{3EFF9B61-CD66-4BF1-833B-D92EEC4403D1}</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B96C-4C3D-81CF-BFFF1DE8C2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52.6</c:v>
                </c:pt>
                <c:pt idx="8">
                  <c:v>52.5</c:v>
                </c:pt>
                <c:pt idx="16">
                  <c:v>56.5</c:v>
                </c:pt>
                <c:pt idx="24">
                  <c:v>58.3</c:v>
                </c:pt>
                <c:pt idx="32">
                  <c:v>60.1</c:v>
                </c:pt>
              </c:numCache>
            </c:numRef>
          </c:xVal>
          <c:yVal>
            <c:numRef>
              <c:f>公会計指標分析・財政指標組合せ分析表!$BP$51:$DC$51</c:f>
              <c:numCache>
                <c:formatCode>#,##0.0;"▲ "#,##0.0</c:formatCode>
                <c:ptCount val="40"/>
                <c:pt idx="0">
                  <c:v>97.3</c:v>
                </c:pt>
                <c:pt idx="8">
                  <c:v>87.4</c:v>
                </c:pt>
                <c:pt idx="16">
                  <c:v>64.5</c:v>
                </c:pt>
                <c:pt idx="24">
                  <c:v>49.1</c:v>
                </c:pt>
                <c:pt idx="32">
                  <c:v>36.6</c:v>
                </c:pt>
              </c:numCache>
            </c:numRef>
          </c:yVal>
          <c:smooth val="0"/>
          <c:extLst>
            <c:ext xmlns:c16="http://schemas.microsoft.com/office/drawing/2014/chart" uri="{C3380CC4-5D6E-409C-BE32-E72D297353CC}">
              <c16:uniqueId val="{00000009-B96C-4C3D-81CF-BFFF1DE8C2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{E15C8964-459E-4D49-A2CC-BDE2206F170F}</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B96C-4C3D-81CF-BFFF1DE8C2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{6A3DCF35-7295-4E67-AA54-6676AFBE6001}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6C-4C3D-81CF-BFFF1DE8C2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{5DC7F5DA-D8B6-454A-9E66-52B28A1645B0}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6C-4C3D-81CF-BFFF1DE8C2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{3F5CB9E1-1D39-4BFC-A9B4-F49C352A29E5}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6C-4C3D-81CF-BFFF1DE8C2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{852F36EA-D951-4103-9CF1-DB58BADC7E1C}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6C-4C3D-81CF-BFFF1DE8C2AC}"/>
                </c:ext>
              </c:extLst>
            </c:dLbl>
            <c:dLbl>
              <c:idx val="8"/>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{3498C498-3E65-4080-8F6A-867EDA1446AD}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B96C-4C3D-81CF-BFFF1DE8C2AC}"/>
                </c:ext>
              </c:extLst>
            </c:dLbl>
            <c:dLbl>
              <c:idx val="16"/>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{1F1FAAEE-F8DC-4850-9082-7B0A5D54AEEF}</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B96C-4C3D-81CF-BFFF1DE8C2AC}"/>
                </c:ext>
              </c:extLst>
            </c:dLbl>
            <c:dLbl>
              <c:idx val="24"/>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{4779065E-0E25-4B04-A323-26978D5C3044}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B96C-4C3D-81CF-BFFF1DE8C2AC}"/>
                </c:ext>
              </c:extLst>
            </c:dLbl>
            <c:dLbl>
              <c:idx val="32"/>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{CE6D48B4-66B5-4C33-B54C-2A0FAE3A68EE}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B96C-4C3D-81CF-BFFF1DE8C2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65.3</c:v>
                </c:pt>
                <c:pt idx="8">
                  <c:v>66</c:v>
                </c:pt>
                <c:pt idx="16">
                  <c:v>65.099999999999994</c:v>
                </c:pt>
                <c:pt idx="24">
                  <c:v>64.3</c:v>
                </c:pt>
                <c:pt idx="32">
                  <c:v>65.7</c:v>
                </c:pt>
              </c:numCache>
            </c:numRef>
          </c:xVal>
          <c:yVal>
            <c:numRef>
              <c:f>公会計指標分析・財政指標組合せ分析表!$BP$55:$DC$55</c:f>
              <c:numCache>
                <c:formatCode>#,##0.0;"▲ "#,##0.0</c:formatCode>
                <c:ptCount val="40"/>
                <c:pt idx="0">
                  <c:v>38.5</c:v>
                </c:pt>
                <c:pt idx="8">
                  <c:v>35.5</c:v>
                </c:pt>
                <c:pt idx="16">
                  <c:v>13.5</c:v>
                </c:pt>
                <c:pt idx="24">
                  <c:v>0</c:v>
                </c:pt>
                <c:pt idx="32">
                  <c:v>0</c:v>
                </c:pt>
              </c:numCache>
            </c:numRef>
          </c:yVal>
          <c:smooth val="0"/>
          <c:extLst>
            <c:ext xmlns:c16="http://schemas.microsoft.com/office/drawing/2014/chart" uri="{C3380CC4-5D6E-409C-BE32-E72D297353CC}">
              <c16:uniqueId val="{00000013-B96C-4C3D-81CF-BFFF1DE8C2AC}"/>
            </c:ext>
          </c:extLst>
        </c:ser>
        <c:dLbls>
          <c:showLegendKey val="0"/>
          <c:showVal val="1"/>
          <c:showCatName val="0"/>
          <c:showSerName val="0"/>
          <c:showPercent val="0"/>
          <c:showBubbleSize val="0"/>
        </c:dLbls>
        <c:axId val="105334656"/>
        <c:axId val="105369600"/>
      </c:scatterChart>
      <c:valAx>
        <c:axId val="105334656"/>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5369600"/>
        <c:crosses val="autoZero"/>
        <c:crossBetween val="midCat"/>
      </c:valAx>
      <c:valAx>
        <c:axId val="10536960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05334656"/>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{18B3CA68-F282-4846-A85C-306E6E60A14E}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099-472F-8532-173DB4119E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{20DDE8A5-510B-4E96-AA4B-331AA492DE9A}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99-472F-8532-173DB4119E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{88F7C23B-CE92-434D-918F-B0CB73359111}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99-472F-8532-173DB4119E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{F1D87AAE-634A-4878-B6B0-E1A96FAAE21E}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99-472F-8532-173DB4119E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{E76781D2-1C86-459D-8BFC-27472649C2B0}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99-472F-8532-173DB4119EC6}"/>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{935C5B9F-D485-48C9-B57D-3F79CAD1CB04}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099-472F-8532-173DB4119EC6}"/>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{EE3FBC43-385A-4F12-AD53-AEC75E42BF9C}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099-472F-8532-173DB4119EC6}"/>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{6ED667EF-F112-4711-A527-0A50E1248369}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099-472F-8532-173DB4119EC6}"/>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{0682C252-2AB8-4237-BEF6-DB8A8087B5BE}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099-472F-8532-173DB4119E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13.7</c:v>
                </c:pt>
                <c:pt idx="8">
                  <c:v>13.3</c:v>
                </c:pt>
                <c:pt idx="16">
                  <c:v>12.2</c:v>
                </c:pt>
                <c:pt idx="24">
                  <c:v>11</c:v>
                </c:pt>
                <c:pt idx="32">
                  <c:v>10.3</c:v>
                </c:pt>
              </c:numCache>
            </c:numRef>
          </c:xVal>
          <c:yVal>
            <c:numRef>
              <c:f>公会計指標分析・財政指標組合せ分析表!$BP$73:$DC$73</c:f>
              <c:numCache>
                <c:formatCode>#,##0.0;"▲ "#,##0.0</c:formatCode>
                <c:ptCount val="40"/>
                <c:pt idx="0">
                  <c:v>97.3</c:v>
                </c:pt>
                <c:pt idx="8">
                  <c:v>87.4</c:v>
                </c:pt>
                <c:pt idx="16">
                  <c:v>64.5</c:v>
                </c:pt>
                <c:pt idx="24">
                  <c:v>49.1</c:v>
                </c:pt>
                <c:pt idx="32">
                  <c:v>36.6</c:v>
                </c:pt>
              </c:numCache>
            </c:numRef>
          </c:yVal>
          <c:smooth val="0"/>
          <c:extLst>
            <c:ext xmlns:c16="http://schemas.microsoft.com/office/drawing/2014/chart" uri="{C3380CC4-5D6E-409C-BE32-E72D297353CC}">
              <c16:uniqueId val="{00000009-9099-472F-8532-173DB4119E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0572762511584642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{8E711886-02CA-4E8B-AA11-A988D6DDC89B}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099-472F-8532-173DB4119EC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{AFB9C0BC-FEC2-4251-ACDD-DBFC4F0A6759}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99-472F-8532-173DB4119E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{BC5EFB7D-01F7-4B8C-AC1C-E6DE38B0036A}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99-472F-8532-173DB4119E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{451E61C5-32B9-4E5A-ABB8-9FB9D9201AB4}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99-472F-8532-173DB4119E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{2DC86AF6-CCDF-4F05-9FF8-0C608B7107A6}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99-472F-8532-173DB4119EC6}"/>
                </c:ext>
              </c:extLst>
            </c:dLbl>
            <c:dLbl>
              <c:idx val="8"/>
              <c:layout>
                <c:manualLayout>
                  <c:x val="0"/>
                  <c:y val="-1.0572762511584722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{BD3C69F3-186E-4E7E-884A-5DB4A7D63951}</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099-472F-8532-173DB4119EC6}"/>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{DEECC3D4-07D6-403C-AA47-E94BC35474BC}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099-472F-8532-173DB4119EC6}"/>
                </c:ext>
              </c:extLst>
            </c:dLbl>
            <c:dLbl>
              <c:idx val="24"/>
              <c:layout>
                <c:manualLayout>
                  <c:x val="0"/>
                  <c:y val="-1.8920725772258097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{FEA41F79-01F4-401B-9108-29A300D3BD09}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099-472F-8532-173DB4119EC6}"/>
                </c:ext>
              </c:extLst>
            </c:dLbl>
            <c:dLbl>
              <c:idx val="32"/>
              <c:layout>
                <c:manualLayout>
                  <c:x val="0"/>
                  <c:y val="1.8920725772258055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{36794A4F-E8B3-4ED8-9724-F85A55F9FB99}</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099-472F-8532-173DB4119E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8.8000000000000007</c:v>
                </c:pt>
                <c:pt idx="16">
                  <c:v>8.3000000000000007</c:v>
                </c:pt>
                <c:pt idx="24">
                  <c:v>8</c:v>
                </c:pt>
                <c:pt idx="32">
                  <c:v>8.1</c:v>
                </c:pt>
              </c:numCache>
            </c:numRef>
          </c:xVal>
          <c:yVal>
            <c:numRef>
              <c:f>公会計指標分析・財政指標組合せ分析表!$BP$77:$DC$77</c:f>
              <c:numCache>
                <c:formatCode>#,##0.0;"▲ "#,##0.0</c:formatCode>
                <c:ptCount val="40"/>
                <c:pt idx="0">
                  <c:v>38.5</c:v>
                </c:pt>
                <c:pt idx="8">
                  <c:v>35.5</c:v>
                </c:pt>
                <c:pt idx="16">
                  <c:v>13.5</c:v>
                </c:pt>
                <c:pt idx="24">
                  <c:v>0</c:v>
                </c:pt>
                <c:pt idx="32">
                  <c:v>0</c:v>
                </c:pt>
              </c:numCache>
            </c:numRef>
          </c:yVal>
          <c:smooth val="0"/>
          <c:extLst>
            <c:ext xmlns:c16="http://schemas.microsoft.com/office/drawing/2014/chart" uri="{C3380CC4-5D6E-409C-BE32-E72D297353CC}">
              <c16:uniqueId val="{00000013-9099-472F-8532-173DB4119EC6}"/>
            </c:ext>
          </c:extLst>
        </c:ser>
        <c:dLbls>
          <c:showLegendKey val="0"/>
          <c:showVal val="1"/>
          <c:showCatName val="0"/>
          <c:showSerName val="0"/>
          <c:showPercent val="0"/>
          <c:showBubbleSize val="0"/>
        </c:dLbls>
        <c:axId val="90990080"/>
        <c:axId val="90992000"/>
      </c:scatterChart>
      <c:valAx>
        <c:axId val="90990080"/>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0992000"/>
        <c:crosses val="autoZero"/>
        <c:crossBetween val="midCat"/>
      </c:valAx>
      <c:valAx>
        <c:axId val="9099200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90990080"/>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a:t>
          </a:r>
          <a:r>
            <a:rPr kumimoji="1" lang="ja-JP" altLang="en-US" sz="1100" baseline="0">
              <a:solidFill>
                <a:schemeClr val="dk1"/>
              </a:solidFill>
              <a:effectLst/>
              <a:latin typeface="+mn-lt"/>
              <a:ea typeface="+mn-ea"/>
              <a:cs typeface="+mn-cs"/>
            </a:rPr>
            <a:t>４</a:t>
          </a:r>
          <a:r>
            <a:rPr kumimoji="1" lang="ja-JP" altLang="ja-JP" sz="1100" baseline="0">
              <a:solidFill>
                <a:schemeClr val="dk1"/>
              </a:solidFill>
              <a:effectLst/>
              <a:latin typeface="+mn-lt"/>
              <a:ea typeface="+mn-ea"/>
              <a:cs typeface="+mn-cs"/>
            </a:rPr>
            <a:t>年度は、基準財政需要額が</a:t>
          </a:r>
          <a:r>
            <a:rPr kumimoji="1" lang="en-US" altLang="ja-JP" sz="1100" baseline="0">
              <a:solidFill>
                <a:schemeClr val="dk1"/>
              </a:solidFill>
              <a:effectLst/>
              <a:latin typeface="+mn-lt"/>
              <a:ea typeface="+mn-ea"/>
              <a:cs typeface="+mn-cs"/>
            </a:rPr>
            <a:t>4,663,567</a:t>
          </a:r>
          <a:r>
            <a:rPr kumimoji="1" lang="ja-JP" altLang="ja-JP" sz="1100" baseline="0">
              <a:solidFill>
                <a:schemeClr val="dk1"/>
              </a:solidFill>
              <a:effectLst/>
              <a:latin typeface="+mn-lt"/>
              <a:ea typeface="+mn-ea"/>
              <a:cs typeface="+mn-cs"/>
            </a:rPr>
            <a:t>千円、基準財政収入額が</a:t>
          </a:r>
          <a:r>
            <a:rPr kumimoji="1" lang="en-US" altLang="ja-JP" sz="1100" baseline="0">
              <a:solidFill>
                <a:schemeClr val="dk1"/>
              </a:solidFill>
              <a:effectLst/>
              <a:latin typeface="+mn-lt"/>
              <a:ea typeface="+mn-ea"/>
              <a:cs typeface="+mn-cs"/>
            </a:rPr>
            <a:t>1,726,760</a:t>
          </a:r>
          <a:r>
            <a:rPr kumimoji="1" lang="ja-JP" altLang="ja-JP" sz="1100" baseline="0">
              <a:solidFill>
                <a:schemeClr val="dk1"/>
              </a:solidFill>
              <a:effectLst/>
              <a:latin typeface="+mn-lt"/>
              <a:ea typeface="+mn-ea"/>
              <a:cs typeface="+mn-cs"/>
            </a:rPr>
            <a:t>千円となり、単年度の財政力指数は</a:t>
          </a:r>
          <a:r>
            <a:rPr kumimoji="1" lang="en-US" altLang="ja-JP" sz="1100" baseline="0">
              <a:solidFill>
                <a:schemeClr val="dk1"/>
              </a:solidFill>
              <a:effectLst/>
              <a:latin typeface="+mn-lt"/>
              <a:ea typeface="+mn-ea"/>
              <a:cs typeface="+mn-cs"/>
            </a:rPr>
            <a:t>0.370</a:t>
          </a:r>
          <a:r>
            <a:rPr kumimoji="1" lang="ja-JP" altLang="ja-JP" sz="1100" baseline="0">
              <a:solidFill>
                <a:schemeClr val="dk1"/>
              </a:solidFill>
              <a:effectLst/>
              <a:latin typeface="+mn-lt"/>
              <a:ea typeface="+mn-ea"/>
              <a:cs typeface="+mn-cs"/>
            </a:rPr>
            <a:t>となった。令和</a:t>
          </a:r>
          <a:r>
            <a:rPr kumimoji="1" lang="ja-JP" altLang="en-US" sz="1100" baseline="0">
              <a:solidFill>
                <a:schemeClr val="dk1"/>
              </a:solidFill>
              <a:effectLst/>
              <a:latin typeface="+mn-lt"/>
              <a:ea typeface="+mn-ea"/>
              <a:cs typeface="+mn-cs"/>
            </a:rPr>
            <a:t>２</a:t>
          </a:r>
          <a:r>
            <a:rPr kumimoji="1" lang="ja-JP" altLang="ja-JP" sz="1100" baseline="0">
              <a:solidFill>
                <a:schemeClr val="dk1"/>
              </a:solidFill>
              <a:effectLst/>
              <a:latin typeface="+mn-lt"/>
              <a:ea typeface="+mn-ea"/>
              <a:cs typeface="+mn-cs"/>
            </a:rPr>
            <a:t>年度は</a:t>
          </a:r>
          <a:r>
            <a:rPr kumimoji="1" lang="en-US" altLang="ja-JP" sz="1100" baseline="0">
              <a:solidFill>
                <a:schemeClr val="dk1"/>
              </a:solidFill>
              <a:effectLst/>
              <a:latin typeface="+mn-lt"/>
              <a:ea typeface="+mn-ea"/>
              <a:cs typeface="+mn-cs"/>
            </a:rPr>
            <a:t>0.383</a:t>
          </a:r>
          <a:r>
            <a:rPr kumimoji="1" lang="ja-JP" altLang="ja-JP" sz="1100" baseline="0">
              <a:solidFill>
                <a:schemeClr val="dk1"/>
              </a:solidFill>
              <a:effectLst/>
              <a:latin typeface="+mn-lt"/>
              <a:ea typeface="+mn-ea"/>
              <a:cs typeface="+mn-cs"/>
            </a:rPr>
            <a:t>、令和</a:t>
          </a:r>
          <a:r>
            <a:rPr kumimoji="1" lang="ja-JP" altLang="en-US" sz="1100" baseline="0">
              <a:solidFill>
                <a:schemeClr val="dk1"/>
              </a:solidFill>
              <a:effectLst/>
              <a:latin typeface="+mn-lt"/>
              <a:ea typeface="+mn-ea"/>
              <a:cs typeface="+mn-cs"/>
            </a:rPr>
            <a:t>３</a:t>
          </a:r>
          <a:r>
            <a:rPr kumimoji="1" lang="ja-JP" altLang="ja-JP" sz="1100" baseline="0">
              <a:solidFill>
                <a:schemeClr val="dk1"/>
              </a:solidFill>
              <a:effectLst/>
              <a:latin typeface="+mn-lt"/>
              <a:ea typeface="+mn-ea"/>
              <a:cs typeface="+mn-cs"/>
            </a:rPr>
            <a:t>年度は</a:t>
          </a:r>
          <a:r>
            <a:rPr kumimoji="1" lang="en-US" altLang="ja-JP" sz="1100" baseline="0">
              <a:solidFill>
                <a:schemeClr val="dk1"/>
              </a:solidFill>
              <a:effectLst/>
              <a:latin typeface="+mn-lt"/>
              <a:ea typeface="+mn-ea"/>
              <a:cs typeface="+mn-cs"/>
            </a:rPr>
            <a:t>0.355</a:t>
          </a:r>
          <a:r>
            <a:rPr kumimoji="1" lang="ja-JP" altLang="ja-JP" sz="1100" baseline="0">
              <a:solidFill>
                <a:schemeClr val="dk1"/>
              </a:solidFill>
              <a:effectLst/>
              <a:latin typeface="+mn-lt"/>
              <a:ea typeface="+mn-ea"/>
              <a:cs typeface="+mn-cs"/>
            </a:rPr>
            <a:t>であったため、３ヶ年平均は昨年度</a:t>
          </a:r>
          <a:r>
            <a:rPr kumimoji="1" lang="ja-JP" altLang="en-US" sz="1100" baseline="0">
              <a:solidFill>
                <a:schemeClr val="dk1"/>
              </a:solidFill>
              <a:effectLst/>
              <a:latin typeface="+mn-lt"/>
              <a:ea typeface="+mn-ea"/>
              <a:cs typeface="+mn-cs"/>
            </a:rPr>
            <a:t>と同じ</a:t>
          </a:r>
          <a:r>
            <a:rPr kumimoji="1" lang="en-US" altLang="ja-JP" sz="1100" baseline="0">
              <a:solidFill>
                <a:schemeClr val="dk1"/>
              </a:solidFill>
              <a:effectLst/>
              <a:latin typeface="+mn-lt"/>
              <a:ea typeface="+mn-ea"/>
              <a:cs typeface="+mn-cs"/>
            </a:rPr>
            <a:t>0.37</a:t>
          </a:r>
          <a:r>
            <a:rPr kumimoji="1" lang="ja-JP" altLang="ja-JP" sz="1100" baseline="0">
              <a:solidFill>
                <a:schemeClr val="dk1"/>
              </a:solidFill>
              <a:effectLst/>
              <a:latin typeface="+mn-lt"/>
              <a:ea typeface="+mn-ea"/>
              <a:cs typeface="+mn-cs"/>
            </a:rPr>
            <a:t>となった。</a:t>
          </a:r>
          <a:endParaRPr lang="ja-JP" altLang="ja-JP" sz="1400">
            <a:effectLst/>
          </a:endParaRPr>
        </a:p>
        <a:p>
          <a:r>
            <a:rPr kumimoji="1" lang="ja-JP" altLang="ja-JP" sz="1100" baseline="0">
              <a:solidFill>
                <a:schemeClr val="dk1"/>
              </a:solidFill>
              <a:effectLst/>
              <a:latin typeface="+mn-lt"/>
              <a:ea typeface="+mn-ea"/>
              <a:cs typeface="+mn-cs"/>
            </a:rPr>
            <a:t>　全国平均、県平均及び、類似団体平均と比較すると、いずれも前年度と同様に低く、財源に余裕がない状況であることから、町税の高い徴収率を維持しながら、未利用町有財産の積極的な活用・処分や受益者負担の見直し、ふるさと納税の推進等に努め、自主財源の確保に向けて取り組んで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24553</xdr:rowOff>
    </xdr:from>
    <xdr:to>
      <xdr:col>23</xdr:col>
      <xdr:colOff>133350</xdr:colOff>
      <xdr:row>45</xdr:row>
      <xdr:rowOff>106256</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196753"/>
          <a:ext cx="0" cy="16247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78333</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106256</xdr:rowOff>
    </xdr:from>
    <xdr:to>
      <xdr:col>24</xdr:col>
      <xdr:colOff>12700</xdr:colOff>
      <xdr:row>45</xdr:row>
      <xdr:rowOff>106256</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110930</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594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24553</xdr:rowOff>
    </xdr:from>
    <xdr:to>
      <xdr:col>24</xdr:col>
      <xdr:colOff>12700</xdr:colOff>
      <xdr:row>36</xdr:row>
      <xdr:rowOff>24553</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19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52494</xdr:rowOff>
    </xdr:from>
    <xdr:to>
      <xdr:col>23</xdr:col>
      <xdr:colOff>133350</xdr:colOff>
      <xdr:row>44</xdr:row>
      <xdr:rowOff>52494</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962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52494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802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36406</xdr:rowOff>
    </xdr:from>
    <xdr:to>
      <xdr:col>15</xdr:col>
      <xdr:colOff>82550</xdr:colOff>
      <xdr:row>44</xdr:row>
      <xdr:rowOff>36406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36406</xdr:rowOff>
    </xdr:from>
    <xdr:to>
      <xdr:col>11</xdr:col>
      <xdr:colOff>31750</xdr:colOff>
      <xdr:row>44</xdr:row>
      <xdr:rowOff>36406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12277</xdr:rowOff>
    </xdr:from>
    <xdr:to>
      <xdr:col>7</xdr:col>
      <xdr:colOff>31750</xdr:colOff>
      <xdr:row>43</xdr:row>
      <xdr:rowOff>113877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124054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1694</xdr:rowOff>
    </xdr:from>
    <xdr:to>
      <xdr:col>23</xdr:col>
      <xdr:colOff>184150</xdr:colOff>
      <xdr:row>44</xdr:row>
      <xdr:rowOff>103294</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145221</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1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1694</xdr:rowOff>
    </xdr:from>
    <xdr:to>
      <xdr:col>19</xdr:col>
      <xdr:colOff>184150</xdr:colOff>
      <xdr:row>44</xdr:row>
      <xdr:rowOff>103294</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88071</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3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157056</xdr:rowOff>
    </xdr:from>
    <xdr:to>
      <xdr:col>15</xdr:col>
      <xdr:colOff>133350</xdr:colOff>
      <xdr:row>44</xdr:row>
      <xdr:rowOff>87206</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157056</xdr:rowOff>
    </xdr:from>
    <xdr:to>
      <xdr:col>11</xdr:col>
      <xdr:colOff>82550</xdr:colOff>
      <xdr:row>44</xdr:row>
      <xdr:rowOff>87206</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71983</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157056</xdr:rowOff>
    </xdr:from>
    <xdr:to>
      <xdr:col>7</xdr:col>
      <xdr:colOff>31750</xdr:colOff>
      <xdr:row>44</xdr:row>
      <xdr:rowOff>87206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71983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年度は、経常的収入が</a:t>
          </a:r>
          <a:r>
            <a:rPr kumimoji="1" lang="en-US" altLang="ja-JP" sz="1100">
              <a:solidFill>
                <a:schemeClr val="dk1"/>
              </a:solidFill>
              <a:effectLst/>
              <a:latin typeface="+mn-lt"/>
              <a:ea typeface="+mn-ea"/>
              <a:cs typeface="+mn-cs"/>
            </a:rPr>
            <a:t>6,145,902</a:t>
          </a:r>
          <a:r>
            <a:rPr kumimoji="1" lang="ja-JP" altLang="ja-JP" sz="1100">
              <a:solidFill>
                <a:schemeClr val="dk1"/>
              </a:solidFill>
              <a:effectLst/>
              <a:latin typeface="+mn-lt"/>
              <a:ea typeface="+mn-ea"/>
              <a:cs typeface="+mn-cs"/>
            </a:rPr>
            <a:t>千円、経常的支出が</a:t>
          </a:r>
          <a:r>
            <a:rPr kumimoji="1" lang="en-US" altLang="ja-JP" sz="1100">
              <a:solidFill>
                <a:schemeClr val="dk1"/>
              </a:solidFill>
              <a:effectLst/>
              <a:latin typeface="+mn-lt"/>
              <a:ea typeface="+mn-ea"/>
              <a:cs typeface="+mn-cs"/>
            </a:rPr>
            <a:t>5,445,707</a:t>
          </a:r>
          <a:r>
            <a:rPr kumimoji="1" lang="ja-JP" altLang="ja-JP" sz="1100">
              <a:solidFill>
                <a:schemeClr val="dk1"/>
              </a:solidFill>
              <a:effectLst/>
              <a:latin typeface="+mn-lt"/>
              <a:ea typeface="+mn-ea"/>
              <a:cs typeface="+mn-cs"/>
            </a:rPr>
            <a:t>千円となった。</a:t>
          </a:r>
          <a:r>
            <a:rPr kumimoji="1" lang="ja-JP" altLang="en-US" sz="1100">
              <a:solidFill>
                <a:schemeClr val="dk1"/>
              </a:solidFill>
              <a:effectLst/>
              <a:latin typeface="+mn-lt"/>
              <a:ea typeface="+mn-ea"/>
              <a:cs typeface="+mn-cs"/>
            </a:rPr>
            <a:t>税収は増となったものの</a:t>
          </a:r>
          <a:r>
            <a:rPr kumimoji="1" lang="ja-JP" altLang="ja-JP" sz="1100" b="0" i="0" baseline="0">
              <a:solidFill>
                <a:schemeClr val="dk1"/>
              </a:solidFill>
              <a:effectLst/>
              <a:latin typeface="+mn-lt"/>
              <a:ea typeface="+mn-ea"/>
              <a:cs typeface="+mn-cs"/>
            </a:rPr>
            <a:t>普通交付税</a:t>
          </a:r>
          <a:r>
            <a:rPr kumimoji="1" lang="ja-JP" altLang="en-US" sz="1100" b="0" i="0" baseline="0">
              <a:solidFill>
                <a:schemeClr val="dk1"/>
              </a:solidFill>
              <a:effectLst/>
              <a:latin typeface="+mn-lt"/>
              <a:ea typeface="+mn-ea"/>
              <a:cs typeface="+mn-cs"/>
            </a:rPr>
            <a:t>の減などにより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経常的収入は減額となった。また、公債費の減などにより</a:t>
          </a:r>
          <a:r>
            <a:rPr kumimoji="1" lang="ja-JP" altLang="ja-JP" sz="1100" b="0" i="0" baseline="0">
              <a:solidFill>
                <a:schemeClr val="dk1"/>
              </a:solidFill>
              <a:effectLst/>
              <a:latin typeface="+mn-lt"/>
              <a:ea typeface="+mn-ea"/>
              <a:cs typeface="+mn-cs"/>
            </a:rPr>
            <a:t>経常的支出</a:t>
          </a:r>
          <a:r>
            <a:rPr kumimoji="1" lang="ja-JP" altLang="en-US" sz="1100" b="0" i="0" baseline="0">
              <a:solidFill>
                <a:schemeClr val="dk1"/>
              </a:solidFill>
              <a:effectLst/>
              <a:latin typeface="+mn-lt"/>
              <a:ea typeface="+mn-ea"/>
              <a:cs typeface="+mn-cs"/>
            </a:rPr>
            <a:t>も減となった。</a:t>
          </a:r>
          <a:r>
            <a:rPr kumimoji="1" lang="ja-JP" altLang="ja-JP" sz="1100">
              <a:solidFill>
                <a:schemeClr val="dk1"/>
              </a:solidFill>
              <a:effectLst/>
              <a:latin typeface="+mn-lt"/>
              <a:ea typeface="+mn-ea"/>
              <a:cs typeface="+mn-cs"/>
            </a:rPr>
            <a:t>経常収支比率は前年度と比較して</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85.1</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前年度</a:t>
          </a:r>
          <a:r>
            <a:rPr kumimoji="1" lang="ja-JP" altLang="en-US" sz="1100">
              <a:solidFill>
                <a:schemeClr val="dk1"/>
              </a:solidFill>
              <a:effectLst/>
              <a:latin typeface="+mn-lt"/>
              <a:ea typeface="+mn-ea"/>
              <a:cs typeface="+mn-cs"/>
            </a:rPr>
            <a:t>から比率が悪化</a:t>
          </a:r>
          <a:r>
            <a:rPr kumimoji="1" lang="ja-JP" altLang="ja-JP" sz="1100">
              <a:solidFill>
                <a:schemeClr val="dk1"/>
              </a:solidFill>
              <a:effectLst/>
              <a:latin typeface="+mn-lt"/>
              <a:ea typeface="+mn-ea"/>
              <a:cs typeface="+mn-cs"/>
            </a:rPr>
            <a:t>しており、要因として</a:t>
          </a:r>
          <a:r>
            <a:rPr kumimoji="1" lang="ja-JP" altLang="en-US" sz="1100">
              <a:solidFill>
                <a:schemeClr val="dk1"/>
              </a:solidFill>
              <a:effectLst/>
              <a:latin typeface="+mn-lt"/>
              <a:ea typeface="+mn-ea"/>
              <a:cs typeface="+mn-cs"/>
            </a:rPr>
            <a:t>は、普通交付税などの一般財源歳入が減となっていることが大きい。しかし、税収については高い徴収率を維持しているため、これ以上の大幅な増額は望めない。そのため、</a:t>
          </a:r>
          <a:r>
            <a:rPr kumimoji="1" lang="ja-JP" altLang="ja-JP" sz="1100">
              <a:solidFill>
                <a:schemeClr val="dk1"/>
              </a:solidFill>
              <a:effectLst/>
              <a:latin typeface="+mn-lt"/>
              <a:ea typeface="+mn-ea"/>
              <a:cs typeface="+mn-cs"/>
            </a:rPr>
            <a:t>真に必要な事業を見極めての歳出の抑制を</a:t>
          </a:r>
          <a:r>
            <a:rPr kumimoji="1" lang="ja-JP" altLang="en-US" sz="1100">
              <a:solidFill>
                <a:schemeClr val="dk1"/>
              </a:solidFill>
              <a:effectLst/>
              <a:latin typeface="+mn-lt"/>
              <a:ea typeface="+mn-ea"/>
              <a:cs typeface="+mn-cs"/>
            </a:rPr>
            <a:t>より一層</a:t>
          </a:r>
          <a:r>
            <a:rPr kumimoji="1" lang="ja-JP" altLang="ja-JP" sz="1100">
              <a:solidFill>
                <a:schemeClr val="dk1"/>
              </a:solidFill>
              <a:effectLst/>
              <a:latin typeface="+mn-lt"/>
              <a:ea typeface="+mn-ea"/>
              <a:cs typeface="+mn-cs"/>
            </a:rPr>
            <a:t>図っていく必要がある。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169756</xdr:rowOff>
    </xdr:from>
    <xdr:to>
      <xdr:col>23</xdr:col>
      <xdr:colOff>133350</xdr:colOff>
      <xdr:row>67</xdr:row>
      <xdr:rowOff>31750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42406"/>
          <a:ext cx="0" cy="15764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84683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8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169756</xdr:rowOff>
    </xdr:from>
    <xdr:to>
      <xdr:col>24</xdr:col>
      <xdr:colOff>12700</xdr:colOff>
      <xdr:row>57</xdr:row>
      <xdr:rowOff>169756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4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63</xdr:row>
      <xdr:rowOff>1694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50220"/>
          <a:ext cx="8382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75794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7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63</xdr:row>
      <xdr:rowOff>41910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65022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165100</xdr:rowOff>
    </xdr:from>
    <xdr:to>
      <xdr:col>19</xdr:col>
      <xdr:colOff>184150</xdr:colOff>
      <xdr:row>62</xdr:row>
      <xdr:rowOff>95250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80027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0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65</xdr:row>
      <xdr:rowOff>12700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843260"/>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103717</xdr:rowOff>
    </xdr:from>
    <xdr:to>
      <xdr:col>15</xdr:col>
      <xdr:colOff>133350</xdr:colOff>
      <xdr:row>64</xdr:row>
      <xdr:rowOff>33867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65</xdr:row>
      <xdr:rowOff>69004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1569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168063</xdr:rowOff>
    </xdr:from>
    <xdr:to>
      <xdr:col>11</xdr:col>
      <xdr:colOff>82550</xdr:colOff>
      <xdr:row>64</xdr:row>
      <xdr:rowOff>98213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108390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100347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122344</xdr:rowOff>
    </xdr:from>
    <xdr:to>
      <xdr:col>23</xdr:col>
      <xdr:colOff>184150</xdr:colOff>
      <xdr:row>63</xdr:row>
      <xdr:rowOff>52494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138871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162560</xdr:rowOff>
    </xdr:from>
    <xdr:to>
      <xdr:col>15</xdr:col>
      <xdr:colOff>133350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18204</xdr:rowOff>
    </xdr:from>
    <xdr:to>
      <xdr:col>7</xdr:col>
      <xdr:colOff>31750</xdr:colOff>
      <xdr:row>65</xdr:row>
      <xdr:rowOff>119804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104581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4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年度の人件費は、前年度と比較して</a:t>
          </a:r>
          <a:r>
            <a:rPr kumimoji="1" lang="en-US" altLang="ja-JP" sz="1100">
              <a:solidFill>
                <a:schemeClr val="dk1"/>
              </a:solidFill>
              <a:effectLst/>
              <a:latin typeface="+mn-lt"/>
              <a:ea typeface="+mn-ea"/>
              <a:cs typeface="+mn-cs"/>
            </a:rPr>
            <a:t>7,507</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1,469,741</a:t>
          </a:r>
          <a:r>
            <a:rPr kumimoji="1" lang="ja-JP" altLang="ja-JP" sz="1100">
              <a:solidFill>
                <a:schemeClr val="dk1"/>
              </a:solidFill>
              <a:effectLst/>
              <a:latin typeface="+mn-lt"/>
              <a:ea typeface="+mn-ea"/>
              <a:cs typeface="+mn-cs"/>
            </a:rPr>
            <a:t>千円、物件費は</a:t>
          </a:r>
          <a:r>
            <a:rPr kumimoji="1" lang="en-US" altLang="ja-JP" sz="1100">
              <a:solidFill>
                <a:schemeClr val="dk1"/>
              </a:solidFill>
              <a:effectLst/>
              <a:latin typeface="+mn-lt"/>
              <a:ea typeface="+mn-ea"/>
              <a:cs typeface="+mn-cs"/>
            </a:rPr>
            <a:t>39,910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1,145,041</a:t>
          </a:r>
          <a:r>
            <a:rPr kumimoji="1" lang="ja-JP" altLang="ja-JP" sz="1100">
              <a:solidFill>
                <a:schemeClr val="dk1"/>
              </a:solidFill>
              <a:effectLst/>
              <a:latin typeface="+mn-lt"/>
              <a:ea typeface="+mn-ea"/>
              <a:cs typeface="+mn-cs"/>
            </a:rPr>
            <a:t>千円となった。人件費が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令和３年度には払い済み退職手当の精算として、通常の退職手当負担金とは別に特別負担金</a:t>
          </a:r>
          <a:r>
            <a:rPr kumimoji="1" lang="en-US" altLang="ja-JP" sz="1100">
              <a:solidFill>
                <a:schemeClr val="dk1"/>
              </a:solidFill>
              <a:effectLst/>
              <a:latin typeface="+mn-lt"/>
              <a:ea typeface="+mn-ea"/>
              <a:cs typeface="+mn-cs"/>
            </a:rPr>
            <a:t>30,000</a:t>
          </a:r>
          <a:r>
            <a:rPr kumimoji="1" lang="ja-JP" altLang="en-US" sz="1100">
              <a:solidFill>
                <a:schemeClr val="dk1"/>
              </a:solidFill>
              <a:effectLst/>
              <a:latin typeface="+mn-lt"/>
              <a:ea typeface="+mn-ea"/>
              <a:cs typeface="+mn-cs"/>
            </a:rPr>
            <a:t>千円が発生してたことなどによるも</a:t>
          </a:r>
          <a:r>
            <a:rPr kumimoji="1" lang="ja-JP" altLang="ja-JP" sz="1100">
              <a:solidFill>
                <a:schemeClr val="dk1"/>
              </a:solidFill>
              <a:effectLst/>
              <a:latin typeface="+mn-lt"/>
              <a:ea typeface="+mn-ea"/>
              <a:cs typeface="+mn-cs"/>
            </a:rPr>
            <a:t>ので、物件費が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予防接種に係る委託経費等が減</a:t>
          </a:r>
          <a:r>
            <a:rPr kumimoji="1" lang="ja-JP" altLang="ja-JP" sz="1100">
              <a:solidFill>
                <a:schemeClr val="dk1"/>
              </a:solidFill>
              <a:effectLst/>
              <a:latin typeface="+mn-lt"/>
              <a:ea typeface="+mn-ea"/>
              <a:cs typeface="+mn-cs"/>
            </a:rPr>
            <a:t>となったことによる。</a:t>
          </a:r>
          <a:endParaRPr lang="ja-JP" altLang="ja-JP" sz="1400">
            <a:effectLst/>
          </a:endParaRPr>
        </a:p>
        <a:p>
          <a:r>
            <a:rPr kumimoji="1" lang="ja-JP" altLang="ja-JP" sz="1100">
              <a:solidFill>
                <a:schemeClr val="dk1"/>
              </a:solidFill>
              <a:effectLst/>
              <a:latin typeface="+mn-lt"/>
              <a:ea typeface="+mn-ea"/>
              <a:cs typeface="+mn-cs"/>
            </a:rPr>
            <a:t>　財政健全化の取組の成果により、前年度に引き続き類似団体平均と比較して低い値となっている。今後、老朽化している施設に係る費用が増大する見込みであるため、所有する資産の維持管理や利活用について積極的に検討し、基金への積立も計画的に行うなど効率的・効果的な行財政運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154251</xdr:rowOff>
    </xdr:from>
    <xdr:to>
      <xdr:col>23</xdr:col>
      <xdr:colOff>133350</xdr:colOff>
      <xdr:row>89</xdr:row>
      <xdr:rowOff>72030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41701"/>
          <a:ext cx="0" cy="12893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44107</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0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72030</xdr:rowOff>
    </xdr:from>
    <xdr:to>
      <xdr:col>24</xdr:col>
      <xdr:colOff>12700</xdr:colOff>
      <xdr:row>89</xdr:row>
      <xdr:rowOff>72030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3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69178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8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154251</xdr:rowOff>
    </xdr:from>
    <xdr:to>
      <xdr:col>24</xdr:col>
      <xdr:colOff>12700</xdr:colOff>
      <xdr:row>81</xdr:row>
      <xdr:rowOff>154251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41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102304</xdr:rowOff>
    </xdr:from>
    <xdr:to>
      <xdr:col>23</xdr:col>
      <xdr:colOff>133350</xdr:colOff>
      <xdr:row>84</xdr:row>
      <xdr:rowOff>110058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504104"/>
          <a:ext cx="838200" cy="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131844</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533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159767</xdr:rowOff>
    </xdr:from>
    <xdr:to>
      <xdr:col>23</xdr:col>
      <xdr:colOff>184150</xdr:colOff>
      <xdr:row>85</xdr:row>
      <xdr:rowOff>89917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56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140300</xdr:rowOff>
    </xdr:from>
    <xdr:to>
      <xdr:col>19</xdr:col>
      <xdr:colOff>133350</xdr:colOff>
      <xdr:row>84</xdr:row>
      <xdr:rowOff>110058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70650"/>
          <a:ext cx="889000" cy="14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106200</xdr:rowOff>
    </xdr:from>
    <xdr:to>
      <xdr:col>19</xdr:col>
      <xdr:colOff>184150</xdr:colOff>
      <xdr:row>85</xdr:row>
      <xdr:rowOff>36350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5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21127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5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6660</xdr:rowOff>
    </xdr:from>
    <xdr:to>
      <xdr:col>15</xdr:col>
      <xdr:colOff>82550</xdr:colOff>
      <xdr:row>83</xdr:row>
      <xdr:rowOff>140300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37010"/>
          <a:ext cx="889000" cy="13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50000</xdr:rowOff>
    </xdr:from>
    <xdr:to>
      <xdr:col>15</xdr:col>
      <xdr:colOff>133350</xdr:colOff>
      <xdr:row>84</xdr:row>
      <xdr:rowOff>151600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45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136377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53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6660</xdr:rowOff>
    </xdr:from>
    <xdr:to>
      <xdr:col>11</xdr:col>
      <xdr:colOff>31750</xdr:colOff>
      <xdr:row>83</xdr:row>
      <xdr:rowOff>10866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37010"/>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85784</xdr:rowOff>
    </xdr:from>
    <xdr:to>
      <xdr:col>11</xdr:col>
      <xdr:colOff>82550</xdr:colOff>
      <xdr:row>84</xdr:row>
      <xdr:rowOff>15934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40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33727</xdr:rowOff>
    </xdr:from>
    <xdr:to>
      <xdr:col>7</xdr:col>
      <xdr:colOff>31750</xdr:colOff>
      <xdr:row>83</xdr:row>
      <xdr:rowOff>135327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120104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5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51504</xdr:rowOff>
    </xdr:from>
    <xdr:to>
      <xdr:col>23</xdr:col>
      <xdr:colOff>184150</xdr:colOff>
      <xdr:row>84</xdr:row>
      <xdr:rowOff>153104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5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68031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98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59258</xdr:rowOff>
    </xdr:from>
    <xdr:to>
      <xdr:col>19</xdr:col>
      <xdr:colOff>184150</xdr:colOff>
      <xdr:row>84</xdr:row>
      <xdr:rowOff>160858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6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171035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29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89500</xdr:rowOff>
    </xdr:from>
    <xdr:to>
      <xdr:col>15</xdr:col>
      <xdr:colOff>133350</xdr:colOff>
      <xdr:row>84</xdr:row>
      <xdr:rowOff>19650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29827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8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127310</xdr:rowOff>
    </xdr:from>
    <xdr:to>
      <xdr:col>11</xdr:col>
      <xdr:colOff>82550</xdr:colOff>
      <xdr:row>83</xdr:row>
      <xdr:rowOff>57460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8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67637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5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131516</xdr:rowOff>
    </xdr:from>
    <xdr:to>
      <xdr:col>7</xdr:col>
      <xdr:colOff>31750</xdr:colOff>
      <xdr:row>83</xdr:row>
      <xdr:rowOff>61666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9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71843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5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98.6</a:t>
          </a:r>
          <a:r>
            <a:rPr kumimoji="1" lang="ja-JP" altLang="ja-JP" sz="1100">
              <a:solidFill>
                <a:schemeClr val="dk1"/>
              </a:solidFill>
              <a:effectLst/>
              <a:latin typeface="+mn-lt"/>
              <a:ea typeface="+mn-ea"/>
              <a:cs typeface="+mn-cs"/>
            </a:rPr>
            <a:t>％であった。</a:t>
          </a:r>
          <a:endParaRPr lang="ja-JP" altLang="ja-JP" sz="1400">
            <a:effectLst/>
          </a:endParaRPr>
        </a:p>
        <a:p>
          <a:r>
            <a:rPr kumimoji="1" lang="ja-JP" altLang="ja-JP" sz="1100">
              <a:solidFill>
                <a:schemeClr val="dk1"/>
              </a:solidFill>
              <a:effectLst/>
              <a:latin typeface="+mn-lt"/>
              <a:ea typeface="+mn-ea"/>
              <a:cs typeface="+mn-cs"/>
            </a:rPr>
            <a:t>　今後も福島県の俸給表に準拠していく。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61686</xdr:rowOff>
    </xdr:from>
    <xdr:to>
      <xdr:col>81</xdr:col>
      <xdr:colOff>44450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77686"/>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148063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2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61686</xdr:rowOff>
    </xdr:from>
    <xdr:to>
      <xdr:col>81</xdr:col>
      <xdr:colOff>133350</xdr:colOff>
      <xdr:row>80</xdr:row>
      <xdr:rowOff>61686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7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94593"/>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31041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49893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14514</xdr:rowOff>
    </xdr:from>
    <xdr:to>
      <xdr:col>77</xdr:col>
      <xdr:colOff>95250</xdr:colOff>
      <xdr:row>84</xdr:row>
      <xdr:rowOff>116114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83457</xdr:rowOff>
    </xdr:from>
    <xdr:to>
      <xdr:col>68</xdr:col>
      <xdr:colOff>203200</xdr:colOff>
      <xdr:row>85</xdr:row>
      <xdr:rowOff>13607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人口の減少により前年度と比較して</a:t>
          </a:r>
          <a:r>
            <a:rPr kumimoji="1" lang="en-US" altLang="ja-JP" sz="1100" baseline="0">
              <a:solidFill>
                <a:schemeClr val="dk1"/>
              </a:solidFill>
              <a:effectLst/>
              <a:latin typeface="+mn-lt"/>
              <a:ea typeface="+mn-ea"/>
              <a:cs typeface="+mn-cs"/>
            </a:rPr>
            <a:t>0.29</a:t>
          </a:r>
          <a:r>
            <a:rPr kumimoji="1" lang="ja-JP" altLang="ja-JP" sz="1100" baseline="0">
              <a:solidFill>
                <a:schemeClr val="dk1"/>
              </a:solidFill>
              <a:effectLst/>
              <a:latin typeface="+mn-lt"/>
              <a:ea typeface="+mn-ea"/>
              <a:cs typeface="+mn-cs"/>
            </a:rPr>
            <a:t>人増の</a:t>
          </a:r>
          <a:r>
            <a:rPr kumimoji="1" lang="en-US" altLang="ja-JP" sz="1100" baseline="0">
              <a:solidFill>
                <a:schemeClr val="dk1"/>
              </a:solidFill>
              <a:effectLst/>
              <a:latin typeface="+mn-lt"/>
              <a:ea typeface="+mn-ea"/>
              <a:cs typeface="+mn-cs"/>
            </a:rPr>
            <a:t>10.15</a:t>
          </a:r>
          <a:r>
            <a:rPr kumimoji="1" lang="ja-JP" altLang="ja-JP" sz="1100" baseline="0">
              <a:solidFill>
                <a:schemeClr val="dk1"/>
              </a:solidFill>
              <a:effectLst/>
              <a:latin typeface="+mn-lt"/>
              <a:ea typeface="+mn-ea"/>
              <a:cs typeface="+mn-cs"/>
            </a:rPr>
            <a:t>人となり、類似団体平均から</a:t>
          </a:r>
          <a:r>
            <a:rPr kumimoji="1" lang="en-US" altLang="ja-JP" sz="1100" baseline="0">
              <a:solidFill>
                <a:schemeClr val="dk1"/>
              </a:solidFill>
              <a:effectLst/>
              <a:latin typeface="+mn-lt"/>
              <a:ea typeface="+mn-ea"/>
              <a:cs typeface="+mn-cs"/>
            </a:rPr>
            <a:t>0.23</a:t>
          </a:r>
          <a:r>
            <a:rPr kumimoji="1" lang="ja-JP" altLang="ja-JP" sz="1100" baseline="0">
              <a:solidFill>
                <a:schemeClr val="dk1"/>
              </a:solidFill>
              <a:effectLst/>
              <a:latin typeface="+mn-lt"/>
              <a:ea typeface="+mn-ea"/>
              <a:cs typeface="+mn-cs"/>
            </a:rPr>
            <a:t>人上回る結果となった。</a:t>
          </a:r>
          <a:endParaRPr lang="ja-JP" altLang="ja-JP" sz="1400">
            <a:effectLst/>
          </a:endParaRPr>
        </a:p>
        <a:p>
          <a:r>
            <a:rPr kumimoji="1" lang="ja-JP" altLang="ja-JP" sz="1100" baseline="0">
              <a:solidFill>
                <a:schemeClr val="dk1"/>
              </a:solidFill>
              <a:effectLst/>
              <a:latin typeface="+mn-lt"/>
              <a:ea typeface="+mn-ea"/>
              <a:cs typeface="+mn-cs"/>
            </a:rPr>
            <a:t>　人口は減少傾向にあるが、住民サービスの多様化や事務の複雑化により、職員一人当たりの業務量は増加している状況にある。今後、大量退職が見込まれることから、業務の効率化を図るとともに、定員適正化計画に基づき職員の採用を計画的に進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66146</xdr:rowOff>
    </xdr:from>
    <xdr:to>
      <xdr:col>81</xdr:col>
      <xdr:colOff>44450</xdr:colOff>
      <xdr:row>67</xdr:row>
      <xdr:rowOff>150389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81696"/>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122466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0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150389</xdr:rowOff>
    </xdr:from>
    <xdr:to>
      <xdr:col>81</xdr:col>
      <xdr:colOff>133350</xdr:colOff>
      <xdr:row>67</xdr:row>
      <xdr:rowOff>150389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37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152523</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2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66146</xdr:rowOff>
    </xdr:from>
    <xdr:to>
      <xdr:col>81</xdr:col>
      <xdr:colOff>133350</xdr:colOff>
      <xdr:row>59</xdr:row>
      <xdr:rowOff>66146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81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136948</xdr:rowOff>
    </xdr:from>
    <xdr:to>
      <xdr:col>81</xdr:col>
      <xdr:colOff>44450</xdr:colOff>
      <xdr:row>63</xdr:row>
      <xdr:rowOff>23813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66848"/>
          <a:ext cx="838200" cy="5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114740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731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98213</xdr:rowOff>
    </xdr:from>
    <xdr:to>
      <xdr:col>81</xdr:col>
      <xdr:colOff>95250</xdr:colOff>
      <xdr:row>63</xdr:row>
      <xdr:rowOff>28363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2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96731</xdr:rowOff>
    </xdr:from>
    <xdr:to>
      <xdr:col>77</xdr:col>
      <xdr:colOff>44450</xdr:colOff>
      <xdr:row>62</xdr:row>
      <xdr:rowOff>136948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2663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53975</xdr:rowOff>
    </xdr:from>
    <xdr:to>
      <xdr:col>77</xdr:col>
      <xdr:colOff>95250</xdr:colOff>
      <xdr:row>62</xdr:row>
      <xdr:rowOff>155575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165752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5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42439</xdr:rowOff>
    </xdr:from>
    <xdr:to>
      <xdr:col>72</xdr:col>
      <xdr:colOff>203200</xdr:colOff>
      <xdr:row>62</xdr:row>
      <xdr:rowOff>96731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72339"/>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7726</xdr:rowOff>
    </xdr:from>
    <xdr:to>
      <xdr:col>73</xdr:col>
      <xdr:colOff>44450</xdr:colOff>
      <xdr:row>62</xdr:row>
      <xdr:rowOff>109326</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119503</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0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42439</xdr:rowOff>
    </xdr:from>
    <xdr:to>
      <xdr:col>68</xdr:col>
      <xdr:colOff>152400</xdr:colOff>
      <xdr:row>62</xdr:row>
      <xdr:rowOff>64558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672339"/>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47943</xdr:rowOff>
    </xdr:from>
    <xdr:to>
      <xdr:col>68</xdr:col>
      <xdr:colOff>203200</xdr:colOff>
      <xdr:row>62</xdr:row>
      <xdr:rowOff>149543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134320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19791</xdr:rowOff>
    </xdr:from>
    <xdr:to>
      <xdr:col>64</xdr:col>
      <xdr:colOff>152400</xdr:colOff>
      <xdr:row>62</xdr:row>
      <xdr:rowOff>121391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4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106168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144463</xdr:rowOff>
    </xdr:from>
    <xdr:to>
      <xdr:col>81</xdr:col>
      <xdr:colOff>95250</xdr:colOff>
      <xdr:row>63</xdr:row>
      <xdr:rowOff>74613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116540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4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86148</xdr:rowOff>
    </xdr:from>
    <xdr:to>
      <xdr:col>77</xdr:col>
      <xdr:colOff>95250</xdr:colOff>
      <xdr:row>63</xdr:row>
      <xdr:rowOff>16298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1075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02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45931</xdr:rowOff>
    </xdr:from>
    <xdr:to>
      <xdr:col>73</xdr:col>
      <xdr:colOff>44450</xdr:colOff>
      <xdr:row>62</xdr:row>
      <xdr:rowOff>147531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132308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163089</xdr:rowOff>
    </xdr:from>
    <xdr:to>
      <xdr:col>68</xdr:col>
      <xdr:colOff>203200</xdr:colOff>
      <xdr:row>62</xdr:row>
      <xdr:rowOff>93239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103416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39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13758</xdr:rowOff>
    </xdr:from>
    <xdr:to>
      <xdr:col>64</xdr:col>
      <xdr:colOff>152400</xdr:colOff>
      <xdr:row>62</xdr:row>
      <xdr:rowOff>115358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125535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年度決算の実質公債費比率は、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ヵ年平均が</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％、単年度が</a:t>
          </a:r>
          <a:r>
            <a:rPr kumimoji="1" lang="en-US" altLang="ja-JP" sz="1100">
              <a:solidFill>
                <a:schemeClr val="dk1"/>
              </a:solidFill>
              <a:effectLst/>
              <a:latin typeface="+mn-lt"/>
              <a:ea typeface="+mn-ea"/>
              <a:cs typeface="+mn-cs"/>
            </a:rPr>
            <a:t>10.4</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教育施設適正配置事業等で発行した地方債の償還が続いている状況であり、令和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億円を超える見通しであることから、実質公債費比率を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％以下にすることを目標に、</a:t>
          </a:r>
          <a:r>
            <a:rPr kumimoji="1" lang="ja-JP" altLang="ja-JP" sz="1100" baseline="0">
              <a:solidFill>
                <a:schemeClr val="dk1"/>
              </a:solidFill>
              <a:effectLst/>
              <a:latin typeface="+mn-lt"/>
              <a:ea typeface="+mn-ea"/>
              <a:cs typeface="+mn-cs"/>
            </a:rPr>
            <a:t>起債額の新規借入の抑制や上限設定により公債費の縮減に努めていく。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145796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116320"/>
          <a:ext cx="0" cy="1573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54356</xdr:rowOff>
    </xdr:from>
    <xdr:to>
      <xdr:col>81</xdr:col>
      <xdr:colOff>44450</xdr:colOff>
      <xdr:row>42</xdr:row>
      <xdr:rowOff>121920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25525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43</xdr:row>
      <xdr:rowOff>66294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5290800" y="732282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66294</xdr:rowOff>
    </xdr:from>
    <xdr:to>
      <xdr:col>72</xdr:col>
      <xdr:colOff>203200</xdr:colOff>
      <xdr:row>44</xdr:row>
      <xdr:rowOff>1016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43864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153416</xdr:rowOff>
    </xdr:from>
    <xdr:to>
      <xdr:col>73</xdr:col>
      <xdr:colOff>44450</xdr:colOff>
      <xdr:row>41</xdr:row>
      <xdr:rowOff>83566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93743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1016</xdr:rowOff>
    </xdr:from>
    <xdr:to>
      <xdr:col>68</xdr:col>
      <xdr:colOff>152400</xdr:colOff>
      <xdr:row>44</xdr:row>
      <xdr:rowOff>39624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5448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142003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151655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3556</xdr:rowOff>
    </xdr:from>
    <xdr:to>
      <xdr:col>81</xdr:col>
      <xdr:colOff>95250</xdr:colOff>
      <xdr:row>42</xdr:row>
      <xdr:rowOff>105156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147083</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157497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15494</xdr:rowOff>
    </xdr:from>
    <xdr:to>
      <xdr:col>73</xdr:col>
      <xdr:colOff>44450</xdr:colOff>
      <xdr:row>43</xdr:row>
      <xdr:rowOff>117094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101871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47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121666</xdr:rowOff>
    </xdr:from>
    <xdr:to>
      <xdr:col>68</xdr:col>
      <xdr:colOff>203200</xdr:colOff>
      <xdr:row>44</xdr:row>
      <xdr:rowOff>51816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36593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160274</xdr:rowOff>
    </xdr:from>
    <xdr:to>
      <xdr:col>64</xdr:col>
      <xdr:colOff>152400</xdr:colOff>
      <xdr:row>44</xdr:row>
      <xdr:rowOff>90424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75201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年度決算の将来負担比率は、前年度と比較して</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36.6</a:t>
          </a:r>
          <a:r>
            <a:rPr kumimoji="1" lang="ja-JP" altLang="ja-JP" sz="1100">
              <a:solidFill>
                <a:schemeClr val="dk1"/>
              </a:solidFill>
              <a:effectLst/>
              <a:latin typeface="+mn-lt"/>
              <a:ea typeface="+mn-ea"/>
              <a:cs typeface="+mn-cs"/>
            </a:rPr>
            <a:t>％となった。地方債の新規借入を抑制してきたことによる地方債残高の減少と、充当可能基金の増加が要因と考えられる。また、</a:t>
          </a:r>
          <a:r>
            <a:rPr kumimoji="1" lang="ja-JP" altLang="en-US" sz="1100">
              <a:solidFill>
                <a:schemeClr val="dk1"/>
              </a:solidFill>
              <a:effectLst/>
              <a:latin typeface="+mn-lt"/>
              <a:ea typeface="+mn-ea"/>
              <a:cs typeface="+mn-cs"/>
            </a:rPr>
            <a:t>地方税の税収額の</a:t>
          </a:r>
          <a:r>
            <a:rPr kumimoji="1" lang="ja-JP" altLang="ja-JP" sz="1100">
              <a:solidFill>
                <a:schemeClr val="dk1"/>
              </a:solidFill>
              <a:effectLst/>
              <a:latin typeface="+mn-lt"/>
              <a:ea typeface="+mn-ea"/>
              <a:cs typeface="+mn-cs"/>
            </a:rPr>
            <a:t>増加も要因として挙げられる。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年度から順調に改善してきてはいるが、</a:t>
          </a:r>
          <a:r>
            <a:rPr kumimoji="1" lang="ja-JP" altLang="ja-JP" sz="1100" baseline="0">
              <a:solidFill>
                <a:schemeClr val="dk1"/>
              </a:solidFill>
              <a:effectLst/>
              <a:latin typeface="+mn-lt"/>
              <a:ea typeface="+mn-ea"/>
              <a:cs typeface="+mn-cs"/>
            </a:rPr>
            <a:t>全国平均、県平均及び、類似団体平均と比較すると、いずれも前年度と同様に高い状況にあることから、基金</a:t>
          </a:r>
          <a:r>
            <a:rPr kumimoji="1" lang="ja-JP" altLang="en-US" sz="1100" baseline="0">
              <a:solidFill>
                <a:schemeClr val="dk1"/>
              </a:solidFill>
              <a:effectLst/>
              <a:latin typeface="+mn-lt"/>
              <a:ea typeface="+mn-ea"/>
              <a:cs typeface="+mn-cs"/>
            </a:rPr>
            <a:t>の</a:t>
          </a:r>
          <a:r>
            <a:rPr kumimoji="1" lang="ja-JP" altLang="ja-JP" sz="1100" baseline="0">
              <a:solidFill>
                <a:schemeClr val="dk1"/>
              </a:solidFill>
              <a:effectLst/>
              <a:latin typeface="+mn-lt"/>
              <a:ea typeface="+mn-ea"/>
              <a:cs typeface="+mn-cs"/>
            </a:rPr>
            <a:t>活用</a:t>
          </a:r>
          <a:r>
            <a:rPr kumimoji="1" lang="ja-JP" altLang="en-US" sz="1100" baseline="0">
              <a:solidFill>
                <a:schemeClr val="dk1"/>
              </a:solidFill>
              <a:effectLst/>
              <a:latin typeface="+mn-lt"/>
              <a:ea typeface="+mn-ea"/>
              <a:cs typeface="+mn-cs"/>
            </a:rPr>
            <a:t>による繰上償還や、</a:t>
          </a:r>
          <a:r>
            <a:rPr kumimoji="1" lang="ja-JP" altLang="ja-JP" sz="1100" baseline="0">
              <a:solidFill>
                <a:schemeClr val="dk1"/>
              </a:solidFill>
              <a:effectLst/>
              <a:latin typeface="+mn-lt"/>
              <a:ea typeface="+mn-ea"/>
              <a:cs typeface="+mn-cs"/>
            </a:rPr>
            <a:t>起債額の上限設定による地方債残高の縮減を計画的に実施していく。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20</xdr:row>
      <xdr:rowOff>151039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123116</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55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151039</xdr:rowOff>
    </xdr:from>
    <xdr:to>
      <xdr:col>81</xdr:col>
      <xdr:colOff>133350</xdr:colOff>
      <xdr:row>20</xdr:row>
      <xdr:rowOff>151039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58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29391</xdr:rowOff>
    </xdr:from>
    <xdr:to>
      <xdr:col>81</xdr:col>
      <xdr:colOff>44450</xdr:colOff>
      <xdr:row>18</xdr:row>
      <xdr:rowOff>73388</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944041"/>
          <a:ext cx="838200" cy="2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73388</xdr:rowOff>
    </xdr:from>
    <xdr:to>
      <xdr:col>77</xdr:col>
      <xdr:colOff>44450</xdr:colOff>
      <xdr:row>19</xdr:row>
      <xdr:rowOff>167368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159488"/>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167368</xdr:rowOff>
    </xdr:from>
    <xdr:to>
      <xdr:col>72</xdr:col>
      <xdr:colOff>203200</xdr:colOff>
      <xdr:row>22</xdr:row>
      <xdr:rowOff>47716</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424918"/>
          <a:ext cx="889000" cy="39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94796</xdr:rowOff>
    </xdr:from>
    <xdr:to>
      <xdr:col>73</xdr:col>
      <xdr:colOff>44450</xdr:colOff>
      <xdr:row>15</xdr:row>
      <xdr:rowOff>24946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35123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47716</xdr:rowOff>
    </xdr:from>
    <xdr:to>
      <xdr:col>68</xdr:col>
      <xdr:colOff>152400</xdr:colOff>
      <xdr:row>23</xdr:row>
      <xdr:rowOff>46899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819616"/>
          <a:ext cx="889000" cy="17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131082</xdr:rowOff>
    </xdr:from>
    <xdr:to>
      <xdr:col>68</xdr:col>
      <xdr:colOff>203200</xdr:colOff>
      <xdr:row>17</xdr:row>
      <xdr:rowOff>61232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8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71409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43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11339</xdr:rowOff>
    </xdr:from>
    <xdr:to>
      <xdr:col>64</xdr:col>
      <xdr:colOff>152400</xdr:colOff>
      <xdr:row>17</xdr:row>
      <xdr:rowOff>112939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92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123116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9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150041</xdr:rowOff>
    </xdr:from>
    <xdr:to>
      <xdr:col>81</xdr:col>
      <xdr:colOff>95250</xdr:colOff>
      <xdr:row>17</xdr:row>
      <xdr:rowOff>80191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89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122118</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22588</xdr:rowOff>
    </xdr:from>
    <xdr:to>
      <xdr:col>77</xdr:col>
      <xdr:colOff>95250</xdr:colOff>
      <xdr:row>18</xdr:row>
      <xdr:rowOff>124188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1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108965</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195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116568</xdr:rowOff>
    </xdr:from>
    <xdr:to>
      <xdr:col>73</xdr:col>
      <xdr:colOff>44450</xdr:colOff>
      <xdr:row>20</xdr:row>
      <xdr:rowOff>46718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37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31495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46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168366</xdr:rowOff>
    </xdr:from>
    <xdr:to>
      <xdr:col>68</xdr:col>
      <xdr:colOff>203200</xdr:colOff>
      <xdr:row>22</xdr:row>
      <xdr:rowOff>98516</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7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83293</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85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167549</xdr:rowOff>
    </xdr:from>
    <xdr:to>
      <xdr:col>64</xdr:col>
      <xdr:colOff>152400</xdr:colOff>
      <xdr:row>23</xdr:row>
      <xdr:rowOff>97699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9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82476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4025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令和３年度に比べ</a:t>
          </a:r>
          <a:r>
            <a:rPr kumimoji="1" lang="ja-JP" altLang="ja-JP" sz="1100" b="0" i="0" baseline="0">
              <a:solidFill>
                <a:schemeClr val="dk1"/>
              </a:solidFill>
              <a:effectLst/>
              <a:latin typeface="+mn-lt"/>
              <a:ea typeface="+mn-ea"/>
              <a:cs typeface="+mn-cs"/>
            </a:rPr>
            <a:t>産休代替による会計年度任用職員の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などにより、前年度と比較して</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の</a:t>
          </a:r>
          <a:r>
            <a:rPr kumimoji="1" lang="en-US" altLang="ja-JP" sz="1100" b="0" i="0" baseline="0">
              <a:solidFill>
                <a:schemeClr val="dk1"/>
              </a:solidFill>
              <a:effectLst/>
              <a:latin typeface="+mn-lt"/>
              <a:ea typeface="+mn-ea"/>
              <a:cs typeface="+mn-cs"/>
            </a:rPr>
            <a:t>24.7</a:t>
          </a:r>
          <a:r>
            <a:rPr kumimoji="1" lang="ja-JP" altLang="ja-JP" sz="1100" b="0" i="0" baseline="0">
              <a:solidFill>
                <a:schemeClr val="dk1"/>
              </a:solidFill>
              <a:effectLst/>
              <a:latin typeface="+mn-lt"/>
              <a:ea typeface="+mn-ea"/>
              <a:cs typeface="+mn-cs"/>
            </a:rPr>
            <a:t>％となった。</a:t>
          </a:r>
          <a:endParaRPr lang="ja-JP" altLang="ja-JP" sz="1400">
            <a:effectLst/>
          </a:endParaRPr>
        </a:p>
        <a:p>
          <a:r>
            <a:rPr kumimoji="1" lang="ja-JP" altLang="ja-JP" sz="1100" b="0" i="0" baseline="0">
              <a:solidFill>
                <a:schemeClr val="dk1"/>
              </a:solidFill>
              <a:effectLst/>
              <a:latin typeface="+mn-lt"/>
              <a:ea typeface="+mn-ea"/>
              <a:cs typeface="+mn-cs"/>
            </a:rPr>
            <a:t>　職員の大量退職を見据え、定員適正化計画に基づき職員数の適正化を図っていく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168148</xdr:rowOff>
    </xdr:from>
    <xdr:to>
      <xdr:col>24</xdr:col>
      <xdr:colOff>25400</xdr:colOff>
      <xdr:row>40</xdr:row>
      <xdr:rowOff>131572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7448"/>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103649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131572</xdr:rowOff>
    </xdr:from>
    <xdr:to>
      <xdr:col>24</xdr:col>
      <xdr:colOff>114300</xdr:colOff>
      <xdr:row>40</xdr:row>
      <xdr:rowOff>131572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83075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168148</xdr:rowOff>
    </xdr:from>
    <xdr:to>
      <xdr:col>24</xdr:col>
      <xdr:colOff>114300</xdr:colOff>
      <xdr:row>34</xdr:row>
      <xdr:rowOff>168148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37</xdr:row>
      <xdr:rowOff>60706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99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133875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42418</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62484</xdr:rowOff>
    </xdr:from>
    <xdr:to>
      <xdr:col>20</xdr:col>
      <xdr:colOff>38100</xdr:colOff>
      <xdr:row>36</xdr:row>
      <xdr:rowOff>164084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2811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71628</xdr:rowOff>
    </xdr:from>
    <xdr:to>
      <xdr:col>11</xdr:col>
      <xdr:colOff>60325</xdr:colOff>
      <xdr:row>37</xdr:row>
      <xdr:rowOff>1778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9906</xdr:rowOff>
    </xdr:from>
    <xdr:to>
      <xdr:col>20</xdr:col>
      <xdr:colOff>38100</xdr:colOff>
      <xdr:row>37</xdr:row>
      <xdr:rowOff>111506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163068</xdr:rowOff>
    </xdr:from>
    <xdr:to>
      <xdr:col>15</xdr:col>
      <xdr:colOff>149225</xdr:colOff>
      <xdr:row>37</xdr:row>
      <xdr:rowOff>93218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77995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令和３年度に引き続き</a:t>
          </a:r>
          <a:r>
            <a:rPr kumimoji="1" lang="ja-JP" altLang="ja-JP" sz="1100">
              <a:solidFill>
                <a:schemeClr val="dk1"/>
              </a:solidFill>
              <a:effectLst/>
              <a:latin typeface="+mn-lt"/>
              <a:ea typeface="+mn-ea"/>
              <a:cs typeface="+mn-cs"/>
            </a:rPr>
            <a:t>、ふるさと納税額の増に伴い、関連経費のが増額となった</a:t>
          </a:r>
          <a:r>
            <a:rPr kumimoji="1" lang="ja-JP" altLang="en-US" sz="1100">
              <a:solidFill>
                <a:schemeClr val="dk1"/>
              </a:solidFill>
              <a:effectLst/>
              <a:latin typeface="+mn-lt"/>
              <a:ea typeface="+mn-ea"/>
              <a:cs typeface="+mn-cs"/>
            </a:rPr>
            <a:t>ものの、令和３年度に比べ、</a:t>
          </a:r>
          <a:r>
            <a:rPr kumimoji="1" lang="ja-JP" altLang="ja-JP" sz="1100">
              <a:solidFill>
                <a:schemeClr val="dk1"/>
              </a:solidFill>
              <a:effectLst/>
              <a:latin typeface="+mn-lt"/>
              <a:ea typeface="+mn-ea"/>
              <a:cs typeface="+mn-cs"/>
            </a:rPr>
            <a:t>新型コロナ</a:t>
          </a:r>
          <a:r>
            <a:rPr kumimoji="1" lang="ja-JP" altLang="en-US" sz="1100">
              <a:solidFill>
                <a:schemeClr val="dk1"/>
              </a:solidFill>
              <a:effectLst/>
              <a:latin typeface="+mn-lt"/>
              <a:ea typeface="+mn-ea"/>
              <a:cs typeface="+mn-cs"/>
            </a:rPr>
            <a:t>対策関連経費が減額となったことなど</a:t>
          </a:r>
          <a:r>
            <a:rPr kumimoji="1" lang="ja-JP" altLang="ja-JP" sz="1100">
              <a:solidFill>
                <a:schemeClr val="dk1"/>
              </a:solidFill>
              <a:effectLst/>
              <a:latin typeface="+mn-lt"/>
              <a:ea typeface="+mn-ea"/>
              <a:cs typeface="+mn-cs"/>
            </a:rPr>
            <a:t>により全年度と比較して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11.4</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財政健全化の取組の成果により、平成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年度から減少傾向にはあるが、今後施設の老朽化に伴い修繕費用等が増大する見込みであることから、所有する資産の維持管理や利活用について検討し、効率的・効果的な行財政運営に努めていく。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124279</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53129"/>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39206</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9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124279</xdr:rowOff>
    </xdr:from>
    <xdr:to>
      <xdr:col>82</xdr:col>
      <xdr:colOff>196850</xdr:colOff>
      <xdr:row>13</xdr:row>
      <xdr:rowOff>124279</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29029</xdr:rowOff>
    </xdr:from>
    <xdr:to>
      <xdr:col>82</xdr:col>
      <xdr:colOff>107950</xdr:colOff>
      <xdr:row>14</xdr:row>
      <xdr:rowOff>72571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29329"/>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127198</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989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155121</xdr:rowOff>
    </xdr:from>
    <xdr:to>
      <xdr:col>82</xdr:col>
      <xdr:colOff>158750</xdr:colOff>
      <xdr:row>16</xdr:row>
      <xdr:rowOff>85271</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18143</xdr:rowOff>
    </xdr:from>
    <xdr:to>
      <xdr:col>78</xdr:col>
      <xdr:colOff>69850</xdr:colOff>
      <xdr:row>14</xdr:row>
      <xdr:rowOff>72571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184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46264</xdr:rowOff>
    </xdr:from>
    <xdr:to>
      <xdr:col>78</xdr:col>
      <xdr:colOff>120650</xdr:colOff>
      <xdr:row>15</xdr:row>
      <xdr:rowOff>147864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132641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04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18143</xdr:rowOff>
    </xdr:from>
    <xdr:to>
      <xdr:col>73</xdr:col>
      <xdr:colOff>180975</xdr:colOff>
      <xdr:row>15</xdr:row>
      <xdr:rowOff>86179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418443"/>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132641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86179</xdr:rowOff>
    </xdr:from>
    <xdr:to>
      <xdr:col>69</xdr:col>
      <xdr:colOff>92075</xdr:colOff>
      <xdr:row>15</xdr:row>
      <xdr:rowOff>129721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57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57150</xdr:rowOff>
    </xdr:from>
    <xdr:to>
      <xdr:col>69</xdr:col>
      <xdr:colOff>142875</xdr:colOff>
      <xdr:row>15</xdr:row>
      <xdr:rowOff>158750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143527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8363</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149679</xdr:rowOff>
    </xdr:from>
    <xdr:to>
      <xdr:col>82</xdr:col>
      <xdr:colOff>158750</xdr:colOff>
      <xdr:row>14</xdr:row>
      <xdr:rowOff>79829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58256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8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21771</xdr:rowOff>
    </xdr:from>
    <xdr:to>
      <xdr:col>78</xdr:col>
      <xdr:colOff>120650</xdr:colOff>
      <xdr:row>14</xdr:row>
      <xdr:rowOff>123371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133548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90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138793</xdr:rowOff>
    </xdr:from>
    <xdr:to>
      <xdr:col>74</xdr:col>
      <xdr:colOff>31750</xdr:colOff>
      <xdr:row>14</xdr:row>
      <xdr:rowOff>68943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6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79120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78921</xdr:rowOff>
    </xdr:from>
    <xdr:to>
      <xdr:col>65</xdr:col>
      <xdr:colOff>53975</xdr:colOff>
      <xdr:row>16</xdr:row>
      <xdr:rowOff>9071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3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令和３年度の</a:t>
          </a:r>
          <a:r>
            <a:rPr kumimoji="1" lang="ja-JP" altLang="ja-JP" sz="1100">
              <a:solidFill>
                <a:schemeClr val="dk1"/>
              </a:solidFill>
              <a:effectLst/>
              <a:latin typeface="+mn-lt"/>
              <a:ea typeface="+mn-ea"/>
              <a:cs typeface="+mn-cs"/>
            </a:rPr>
            <a:t>新型コロナや物価高騰の影響による非課税世帯や子育て世帯への臨時補助金などの臨時支出</a:t>
          </a:r>
          <a:r>
            <a:rPr kumimoji="1" lang="ja-JP" altLang="en-US" sz="1100">
              <a:solidFill>
                <a:schemeClr val="dk1"/>
              </a:solidFill>
              <a:effectLst/>
              <a:latin typeface="+mn-lt"/>
              <a:ea typeface="+mn-ea"/>
              <a:cs typeface="+mn-cs"/>
            </a:rPr>
            <a:t>がなくなったことに</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全国平均、県平均及び、類似団体平均と比較すると、いずれも前年度と同様に低い状況にあることから、引き続き予防事業を推進し、疾病の重度化防止に努め、経常的な扶助費の支出の抑制ていく。</a:t>
          </a:r>
          <a:endParaRPr lang="ja-JP" altLang="ja-JP" sz="1400">
            <a:effectLst/>
          </a:endParaRPr>
        </a:p>
        <a:p>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29028</xdr:rowOff>
    </xdr:from>
    <xdr:to>
      <xdr:col>24</xdr:col>
      <xdr:colOff>25400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44428"/>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115405</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8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29028</xdr:rowOff>
    </xdr:from>
    <xdr:to>
      <xdr:col>24</xdr:col>
      <xdr:colOff>114300</xdr:colOff>
      <xdr:row>52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4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54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121755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2546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117022</xdr:rowOff>
    </xdr:from>
    <xdr:to>
      <xdr:col>15</xdr:col>
      <xdr:colOff>149225</xdr:colOff>
      <xdr:row>56</xdr:row>
      <xdr:rowOff>47172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43543</xdr:rowOff>
    </xdr:from>
    <xdr:to>
      <xdr:col>11</xdr:col>
      <xdr:colOff>60325</xdr:colOff>
      <xdr:row>56</xdr:row>
      <xdr:rowOff>145143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59872</xdr:rowOff>
    </xdr:from>
    <xdr:to>
      <xdr:col>6</xdr:col>
      <xdr:colOff>171450</xdr:colOff>
      <xdr:row>54</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年度は前年度と比較して、</a:t>
          </a:r>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増等</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13.8</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坂下東第一地区土地区画整理事業、下水道事業及び農業集落排水事業については、事業の有効性や採算性の観点から事業計画の見直し等を行い、繰出金の抑制を図っていく。　また、少子高齢化の影響で、医療給付や介護給付等が増えていく見込みであるため、予防事業の推進等で給付費の適正化に努め、繰出金の抑制を図っていく。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15422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2607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9978</xdr:rowOff>
    </xdr:from>
    <xdr:to>
      <xdr:col>82</xdr:col>
      <xdr:colOff>107950</xdr:colOff>
      <xdr:row>55</xdr:row>
      <xdr:rowOff>118835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439728"/>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62792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321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46265</xdr:rowOff>
    </xdr:from>
    <xdr:to>
      <xdr:col>82</xdr:col>
      <xdr:colOff>158750</xdr:colOff>
      <xdr:row>55</xdr:row>
      <xdr:rowOff>147865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9978</xdr:rowOff>
    </xdr:from>
    <xdr:to>
      <xdr:col>78</xdr:col>
      <xdr:colOff>69850</xdr:colOff>
      <xdr:row>55</xdr:row>
      <xdr:rowOff>64407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4397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68035</xdr:rowOff>
    </xdr:from>
    <xdr:to>
      <xdr:col>78</xdr:col>
      <xdr:colOff>120650</xdr:colOff>
      <xdr:row>55</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154412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64407</xdr:rowOff>
    </xdr:from>
    <xdr:to>
      <xdr:col>73</xdr:col>
      <xdr:colOff>180975</xdr:colOff>
      <xdr:row>55</xdr:row>
      <xdr:rowOff>118835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494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89807</xdr:rowOff>
    </xdr:from>
    <xdr:to>
      <xdr:col>74</xdr:col>
      <xdr:colOff>31750</xdr:colOff>
      <xdr:row>56</xdr:row>
      <xdr:rowOff>19957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4734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97065</xdr:rowOff>
    </xdr:from>
    <xdr:to>
      <xdr:col>69</xdr:col>
      <xdr:colOff>92075</xdr:colOff>
      <xdr:row>55</xdr:row>
      <xdr:rowOff>118835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155122</xdr:rowOff>
    </xdr:from>
    <xdr:to>
      <xdr:col>69</xdr:col>
      <xdr:colOff>142875</xdr:colOff>
      <xdr:row>56</xdr:row>
      <xdr:rowOff>85272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70049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38100</xdr:rowOff>
    </xdr:from>
    <xdr:to>
      <xdr:col>65</xdr:col>
      <xdr:colOff>53975</xdr:colOff>
      <xdr:row>56</xdr:row>
      <xdr:rowOff>139700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68035</xdr:rowOff>
    </xdr:from>
    <xdr:to>
      <xdr:col>82</xdr:col>
      <xdr:colOff>158750</xdr:colOff>
      <xdr:row>55</xdr:row>
      <xdr:rowOff>169635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40112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130628</xdr:rowOff>
    </xdr:from>
    <xdr:to>
      <xdr:col>78</xdr:col>
      <xdr:colOff>120650</xdr:colOff>
      <xdr:row>55</xdr:row>
      <xdr:rowOff>60778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70955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15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13607</xdr:rowOff>
    </xdr:from>
    <xdr:to>
      <xdr:col>74</xdr:col>
      <xdr:colOff>31750</xdr:colOff>
      <xdr:row>55</xdr:row>
      <xdr:rowOff>115207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125384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68035</xdr:rowOff>
    </xdr:from>
    <xdr:to>
      <xdr:col>69</xdr:col>
      <xdr:colOff>142875</xdr:colOff>
      <xdr:row>55</xdr:row>
      <xdr:rowOff>169635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46265</xdr:rowOff>
    </xdr:from>
    <xdr:to>
      <xdr:col>65</xdr:col>
      <xdr:colOff>53975</xdr:colOff>
      <xdr:row>55</xdr:row>
      <xdr:rowOff>147865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158042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全国平均、県平均及び、類似団体平均と比較すると低い状況にあるが、今後関係施設の新設工事などにより一部事務組合への負担金が大きく増加する見込みであることから、事業内容を精査しながら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127000</xdr:rowOff>
    </xdr:from>
    <xdr:to>
      <xdr:col>82</xdr:col>
      <xdr:colOff>107950</xdr:colOff>
      <xdr:row>41</xdr:row>
      <xdr:rowOff>62230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134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34307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06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62230</xdr:rowOff>
    </xdr:from>
    <xdr:to>
      <xdr:col>82</xdr:col>
      <xdr:colOff>196850</xdr:colOff>
      <xdr:row>41</xdr:row>
      <xdr:rowOff>62230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9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127000</xdr:rowOff>
    </xdr:from>
    <xdr:to>
      <xdr:col>82</xdr:col>
      <xdr:colOff>196850</xdr:colOff>
      <xdr:row>32</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39370</xdr:rowOff>
    </xdr:from>
    <xdr:to>
      <xdr:col>82</xdr:col>
      <xdr:colOff>107950</xdr:colOff>
      <xdr:row>35</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0401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39370</xdr:rowOff>
    </xdr:from>
    <xdr:to>
      <xdr:col>78</xdr:col>
      <xdr:colOff>69850</xdr:colOff>
      <xdr:row>35</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040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68580</xdr:rowOff>
    </xdr:from>
    <xdr:to>
      <xdr:col>78</xdr:col>
      <xdr:colOff>120650</xdr:colOff>
      <xdr:row>36</xdr:row>
      <xdr:rowOff>170180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154957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100330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07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3810</xdr:rowOff>
    </xdr:from>
    <xdr:to>
      <xdr:col>74</xdr:col>
      <xdr:colOff>31750</xdr:colOff>
      <xdr:row>37</xdr:row>
      <xdr:rowOff>105410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90187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100330</xdr:rowOff>
    </xdr:from>
    <xdr:to>
      <xdr:col>69</xdr:col>
      <xdr:colOff>92075</xdr:colOff>
      <xdr:row>35</xdr:row>
      <xdr:rowOff>100330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0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160020</xdr:rowOff>
    </xdr:from>
    <xdr:to>
      <xdr:col>69</xdr:col>
      <xdr:colOff>142875</xdr:colOff>
      <xdr:row>37</xdr:row>
      <xdr:rowOff>90170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74947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19050</xdr:rowOff>
    </xdr:from>
    <xdr:to>
      <xdr:col>82</xdr:col>
      <xdr:colOff>158750</xdr:colOff>
      <xdr:row>35</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35577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160020</xdr:rowOff>
    </xdr:from>
    <xdr:to>
      <xdr:col>78</xdr:col>
      <xdr:colOff>120650</xdr:colOff>
      <xdr:row>35</xdr:row>
      <xdr:rowOff>90170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100347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75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49530</xdr:rowOff>
    </xdr:from>
    <xdr:to>
      <xdr:col>69</xdr:col>
      <xdr:colOff>142875</xdr:colOff>
      <xdr:row>35</xdr:row>
      <xdr:rowOff>151130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161307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49530</xdr:rowOff>
    </xdr:from>
    <xdr:to>
      <xdr:col>65</xdr:col>
      <xdr:colOff>53975</xdr:colOff>
      <xdr:row>35</xdr:row>
      <xdr:rowOff>151130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161307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年度は、前年度と比較して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全国平均、県平均及び、類似団体平均と比較すると、いずれも非常に高い状況にある。令和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億円を超える見通しであることから、実質公債費比率を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％以下にすることを目標に、</a:t>
          </a:r>
          <a:r>
            <a:rPr kumimoji="1" lang="ja-JP" altLang="ja-JP" sz="1100" baseline="0">
              <a:solidFill>
                <a:schemeClr val="dk1"/>
              </a:solidFill>
              <a:effectLst/>
              <a:latin typeface="+mn-lt"/>
              <a:ea typeface="+mn-ea"/>
              <a:cs typeface="+mn-cs"/>
            </a:rPr>
            <a:t>起債額の上限設定により公債費の縮減に努めていく。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79</xdr:row>
      <xdr:rowOff>92711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005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64788</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6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92711</xdr:rowOff>
    </xdr:from>
    <xdr:to>
      <xdr:col>24</xdr:col>
      <xdr:colOff>114300</xdr:colOff>
      <xdr:row>79</xdr:row>
      <xdr:rowOff>92711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63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140715</xdr:rowOff>
    </xdr:from>
    <xdr:to>
      <xdr:col>24</xdr:col>
      <xdr:colOff>25400</xdr:colOff>
      <xdr:row>79</xdr:row>
      <xdr:rowOff>5842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513815"/>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53864</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56135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13815"/>
          <a:ext cx="8890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14478</xdr:rowOff>
    </xdr:from>
    <xdr:to>
      <xdr:col>20</xdr:col>
      <xdr:colOff>38100</xdr:colOff>
      <xdr:row>77</xdr:row>
      <xdr:rowOff>116078</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126255</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8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56135</xdr:rowOff>
    </xdr:from>
    <xdr:to>
      <xdr:col>15</xdr:col>
      <xdr:colOff>98425</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600685"/>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60198</xdr:rowOff>
    </xdr:from>
    <xdr:to>
      <xdr:col>15</xdr:col>
      <xdr:colOff>149225</xdr:colOff>
      <xdr:row>77</xdr:row>
      <xdr:rowOff>161798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525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115570</xdr:rowOff>
    </xdr:from>
    <xdr:to>
      <xdr:col>11</xdr:col>
      <xdr:colOff>9525</xdr:colOff>
      <xdr:row>79</xdr:row>
      <xdr:rowOff>133858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6601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83058</xdr:rowOff>
    </xdr:from>
    <xdr:to>
      <xdr:col>11</xdr:col>
      <xdr:colOff>60325</xdr:colOff>
      <xdr:row>78</xdr:row>
      <xdr:rowOff>13208</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23385</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83058</xdr:rowOff>
    </xdr:from>
    <xdr:to>
      <xdr:col>6</xdr:col>
      <xdr:colOff>171450</xdr:colOff>
      <xdr:row>78</xdr:row>
      <xdr:rowOff>13208</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23385</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126492</xdr:rowOff>
    </xdr:from>
    <xdr:to>
      <xdr:col>24</xdr:col>
      <xdr:colOff>76200</xdr:colOff>
      <xdr:row>79</xdr:row>
      <xdr:rowOff>56642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35069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0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5335</xdr:rowOff>
    </xdr:from>
    <xdr:to>
      <xdr:col>15</xdr:col>
      <xdr:colOff>149225</xdr:colOff>
      <xdr:row>79</xdr:row>
      <xdr:rowOff>106935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91712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64770</xdr:rowOff>
    </xdr:from>
    <xdr:to>
      <xdr:col>11</xdr:col>
      <xdr:colOff>60325</xdr:colOff>
      <xdr:row>79</xdr:row>
      <xdr:rowOff>166370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151147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83058</xdr:rowOff>
    </xdr:from>
    <xdr:to>
      <xdr:col>6</xdr:col>
      <xdr:colOff>171450</xdr:colOff>
      <xdr:row>80</xdr:row>
      <xdr:rowOff>13208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169435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71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令和３年度に比べ</a:t>
          </a:r>
          <a:r>
            <a:rPr kumimoji="1" lang="ja-JP" altLang="ja-JP" sz="1100">
              <a:solidFill>
                <a:schemeClr val="dk1"/>
              </a:solidFill>
              <a:effectLst/>
              <a:latin typeface="+mn-lt"/>
              <a:ea typeface="+mn-ea"/>
              <a:cs typeface="+mn-cs"/>
            </a:rPr>
            <a:t>産休代替などによる会計年度任用職員の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により人件費分では</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となっているが、普通交付税</a:t>
          </a:r>
          <a:r>
            <a:rPr kumimoji="1" lang="ja-JP" altLang="en-US" sz="1100">
              <a:solidFill>
                <a:schemeClr val="dk1"/>
              </a:solidFill>
              <a:effectLst/>
              <a:latin typeface="+mn-lt"/>
              <a:ea typeface="+mn-ea"/>
              <a:cs typeface="+mn-cs"/>
            </a:rPr>
            <a:t>などの</a:t>
          </a:r>
          <a:r>
            <a:rPr kumimoji="1" lang="ja-JP" altLang="ja-JP" sz="1100">
              <a:solidFill>
                <a:schemeClr val="dk1"/>
              </a:solidFill>
              <a:effectLst/>
              <a:latin typeface="+mn-lt"/>
              <a:ea typeface="+mn-ea"/>
              <a:cs typeface="+mn-cs"/>
            </a:rPr>
            <a:t>経常一般財源等歳入の</a:t>
          </a:r>
          <a:r>
            <a:rPr kumimoji="1" lang="ja-JP" altLang="en-US" sz="1100">
              <a:solidFill>
                <a:schemeClr val="dk1"/>
              </a:solidFill>
              <a:effectLst/>
              <a:latin typeface="+mn-lt"/>
              <a:ea typeface="+mn-ea"/>
              <a:cs typeface="+mn-cs"/>
            </a:rPr>
            <a:t>減な</a:t>
          </a:r>
          <a:r>
            <a:rPr kumimoji="1" lang="ja-JP" altLang="ja-JP" sz="1100">
              <a:solidFill>
                <a:schemeClr val="dk1"/>
              </a:solidFill>
              <a:effectLst/>
              <a:latin typeface="+mn-lt"/>
              <a:ea typeface="+mn-ea"/>
              <a:cs typeface="+mn-cs"/>
            </a:rPr>
            <a:t>どにより、前年度と比較して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64.0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公債費以外の経費は、類似団体平均と比較して、いずれも同程度か低い値となっていること</a:t>
          </a:r>
          <a:r>
            <a:rPr kumimoji="1" lang="ja-JP" altLang="en-US" sz="1100">
              <a:solidFill>
                <a:schemeClr val="dk1"/>
              </a:solidFill>
              <a:effectLst/>
              <a:latin typeface="+mn-lt"/>
              <a:ea typeface="+mn-ea"/>
              <a:cs typeface="+mn-cs"/>
            </a:rPr>
            <a:t>が多いこと</a:t>
          </a:r>
          <a:r>
            <a:rPr kumimoji="1" lang="ja-JP" altLang="ja-JP" sz="1100">
              <a:solidFill>
                <a:schemeClr val="dk1"/>
              </a:solidFill>
              <a:effectLst/>
              <a:latin typeface="+mn-lt"/>
              <a:ea typeface="+mn-ea"/>
              <a:cs typeface="+mn-cs"/>
            </a:rPr>
            <a:t>から、公債費の負担が大きいことが伺える。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29028</xdr:rowOff>
    </xdr:from>
    <xdr:to>
      <xdr:col>82</xdr:col>
      <xdr:colOff>107950</xdr:colOff>
      <xdr:row>80</xdr:row>
      <xdr:rowOff>149861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716328"/>
          <a:ext cx="0" cy="114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115405</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45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29028</xdr:rowOff>
    </xdr:from>
    <xdr:to>
      <xdr:col>82</xdr:col>
      <xdr:colOff>196850</xdr:colOff>
      <xdr:row>74</xdr:row>
      <xdr:rowOff>29028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716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128633</xdr:rowOff>
    </xdr:from>
    <xdr:to>
      <xdr:col>82</xdr:col>
      <xdr:colOff>107950</xdr:colOff>
      <xdr:row>74</xdr:row>
      <xdr:rowOff>29028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2644483"/>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103795</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339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131718</xdr:rowOff>
    </xdr:from>
    <xdr:to>
      <xdr:col>82</xdr:col>
      <xdr:colOff>158750</xdr:colOff>
      <xdr:row>77</xdr:row>
      <xdr:rowOff>61868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16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128633</xdr:rowOff>
    </xdr:from>
    <xdr:to>
      <xdr:col>78</xdr:col>
      <xdr:colOff>69850</xdr:colOff>
      <xdr:row>73</xdr:row>
      <xdr:rowOff>161290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26444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107224</xdr:rowOff>
    </xdr:from>
    <xdr:to>
      <xdr:col>78</xdr:col>
      <xdr:colOff>120650</xdr:colOff>
      <xdr:row>76</xdr:row>
      <xdr:rowOff>37374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22151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52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74</xdr:row>
      <xdr:rowOff>159657</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2677140"/>
          <a:ext cx="8890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159657</xdr:rowOff>
    </xdr:from>
    <xdr:to>
      <xdr:col>69</xdr:col>
      <xdr:colOff>92075</xdr:colOff>
      <xdr:row>75</xdr:row>
      <xdr:rowOff>7801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4695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118655</xdr:rowOff>
    </xdr:from>
    <xdr:to>
      <xdr:col>69</xdr:col>
      <xdr:colOff>142875</xdr:colOff>
      <xdr:row>77</xdr:row>
      <xdr:rowOff>48805</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14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33582</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23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112123</xdr:rowOff>
    </xdr:from>
    <xdr:to>
      <xdr:col>65</xdr:col>
      <xdr:colOff>53975</xdr:colOff>
      <xdr:row>77</xdr:row>
      <xdr:rowOff>42273</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1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27050</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228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149678</xdr:rowOff>
    </xdr:from>
    <xdr:to>
      <xdr:col>82</xdr:col>
      <xdr:colOff>158750</xdr:colOff>
      <xdr:row>74</xdr:row>
      <xdr:rowOff>79828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26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58255</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57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77833</xdr:rowOff>
    </xdr:from>
    <xdr:to>
      <xdr:col>78</xdr:col>
      <xdr:colOff>120650</xdr:colOff>
      <xdr:row>74</xdr:row>
      <xdr:rowOff>7983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259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18160</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362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110490</xdr:rowOff>
    </xdr:from>
    <xdr:to>
      <xdr:col>74</xdr:col>
      <xdr:colOff>31750</xdr:colOff>
      <xdr:row>74</xdr:row>
      <xdr:rowOff>40640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50817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108857</xdr:rowOff>
    </xdr:from>
    <xdr:to>
      <xdr:col>69</xdr:col>
      <xdr:colOff>142875</xdr:colOff>
      <xdr:row>75</xdr:row>
      <xdr:rowOff>39007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49184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128451</xdr:rowOff>
    </xdr:from>
    <xdr:to>
      <xdr:col>65</xdr:col>
      <xdr:colOff>53975</xdr:colOff>
      <xdr:row>75</xdr:row>
      <xdr:rowOff>58601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8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68778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58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109474</xdr:rowOff>
    </xdr:from>
    <xdr:to>
      <xdr:col>29</xdr:col>
      <xdr:colOff>127000</xdr:colOff>
      <xdr:row>19</xdr:row>
      <xdr:rowOff>136775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43049"/>
          <a:ext cx="0" cy="13989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108852</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136775</xdr:rowOff>
    </xdr:from>
    <xdr:to>
      <xdr:col>30</xdr:col>
      <xdr:colOff>25400</xdr:colOff>
      <xdr:row>19</xdr:row>
      <xdr:rowOff>136775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419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24401</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86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109474</xdr:rowOff>
    </xdr:from>
    <xdr:to>
      <xdr:col>30</xdr:col>
      <xdr:colOff>25400</xdr:colOff>
      <xdr:row>11</xdr:row>
      <xdr:rowOff>109474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430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25186</xdr:rowOff>
    </xdr:from>
    <xdr:to>
      <xdr:col>29</xdr:col>
      <xdr:colOff>127000</xdr:colOff>
      <xdr:row>15</xdr:row>
      <xdr:rowOff>105343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44561"/>
          <a:ext cx="647700" cy="80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78349</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977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106272</xdr:rowOff>
    </xdr:from>
    <xdr:to>
      <xdr:col>29</xdr:col>
      <xdr:colOff>177800</xdr:colOff>
      <xdr:row>16</xdr:row>
      <xdr:rowOff>36422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256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105343</xdr:rowOff>
    </xdr:from>
    <xdr:to>
      <xdr:col>26</xdr:col>
      <xdr:colOff>50800</xdr:colOff>
      <xdr:row>16</xdr:row>
      <xdr:rowOff>43033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24718"/>
          <a:ext cx="698500" cy="109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154359</xdr:rowOff>
    </xdr:from>
    <xdr:to>
      <xdr:col>26</xdr:col>
      <xdr:colOff>101600</xdr:colOff>
      <xdr:row>16</xdr:row>
      <xdr:rowOff>84509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73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69286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6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43033</xdr:rowOff>
    </xdr:from>
    <xdr:to>
      <xdr:col>22</xdr:col>
      <xdr:colOff>114300</xdr:colOff>
      <xdr:row>16</xdr:row>
      <xdr:rowOff>52308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33858"/>
          <a:ext cx="698500" cy="9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57858</xdr:rowOff>
    </xdr:from>
    <xdr:to>
      <xdr:col>22</xdr:col>
      <xdr:colOff>165100</xdr:colOff>
      <xdr:row>16</xdr:row>
      <xdr:rowOff>159458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144235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5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52308</xdr:rowOff>
    </xdr:from>
    <xdr:to>
      <xdr:col>18</xdr:col>
      <xdr:colOff>177800</xdr:colOff>
      <xdr:row>16</xdr:row>
      <xdr:rowOff>87349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43133"/>
          <a:ext cx="698500" cy="35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66234</xdr:rowOff>
    </xdr:from>
    <xdr:to>
      <xdr:col>19</xdr:col>
      <xdr:colOff>38100</xdr:colOff>
      <xdr:row>16</xdr:row>
      <xdr:rowOff>167834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152611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74954</xdr:rowOff>
    </xdr:from>
    <xdr:to>
      <xdr:col>15</xdr:col>
      <xdr:colOff>101600</xdr:colOff>
      <xdr:row>17</xdr:row>
      <xdr:rowOff>5104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161331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145836</xdr:rowOff>
    </xdr:from>
    <xdr:to>
      <xdr:col>29</xdr:col>
      <xdr:colOff>177800</xdr:colOff>
      <xdr:row>15</xdr:row>
      <xdr:rowOff>75986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93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162363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3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54543</xdr:rowOff>
    </xdr:from>
    <xdr:to>
      <xdr:col>26</xdr:col>
      <xdr:colOff>101600</xdr:colOff>
      <xdr:row>15</xdr:row>
      <xdr:rowOff>156143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673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166320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42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163683</xdr:rowOff>
    </xdr:from>
    <xdr:to>
      <xdr:col>22</xdr:col>
      <xdr:colOff>165100</xdr:colOff>
      <xdr:row>16</xdr:row>
      <xdr:rowOff>93833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83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104010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5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1508</xdr:rowOff>
    </xdr:from>
    <xdr:to>
      <xdr:col>19</xdr:col>
      <xdr:colOff>38100</xdr:colOff>
      <xdr:row>16</xdr:row>
      <xdr:rowOff>103108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79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113285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56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36549</xdr:rowOff>
    </xdr:from>
    <xdr:to>
      <xdr:col>15</xdr:col>
      <xdr:colOff>101600</xdr:colOff>
      <xdr:row>16</xdr:row>
      <xdr:rowOff>138149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27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148326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596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10802</xdr:rowOff>
    </xdr:from>
    <xdr:to>
      <xdr:col>29</xdr:col>
      <xdr:colOff>127000</xdr:colOff>
      <xdr:row>38</xdr:row>
      <xdr:rowOff>121948</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278252"/>
          <a:ext cx="0" cy="13112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94025</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121948</xdr:rowOff>
    </xdr:from>
    <xdr:to>
      <xdr:col>30</xdr:col>
      <xdr:colOff>25400</xdr:colOff>
      <xdr:row>38</xdr:row>
      <xdr:rowOff>121948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895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97179</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60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10802</xdr:rowOff>
    </xdr:from>
    <xdr:to>
      <xdr:col>30</xdr:col>
      <xdr:colOff>25400</xdr:colOff>
      <xdr:row>34</xdr:row>
      <xdr:rowOff>10802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2782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163119</xdr:rowOff>
    </xdr:from>
    <xdr:to>
      <xdr:col>29</xdr:col>
      <xdr:colOff>127000</xdr:colOff>
      <xdr:row>35</xdr:row>
      <xdr:rowOff>185293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773469"/>
          <a:ext cx="647700" cy="22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199130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8094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227053</xdr:rowOff>
    </xdr:from>
    <xdr:to>
      <xdr:col>29</xdr:col>
      <xdr:colOff>177800</xdr:colOff>
      <xdr:row>35</xdr:row>
      <xdr:rowOff>328653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8374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185293</xdr:rowOff>
    </xdr:from>
    <xdr:to>
      <xdr:col>26</xdr:col>
      <xdr:colOff>50800</xdr:colOff>
      <xdr:row>35</xdr:row>
      <xdr:rowOff>196448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795643"/>
          <a:ext cx="698500" cy="11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267995</xdr:rowOff>
    </xdr:from>
    <xdr:to>
      <xdr:col>26</xdr:col>
      <xdr:colOff>101600</xdr:colOff>
      <xdr:row>36</xdr:row>
      <xdr:rowOff>26695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8783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11472</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964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127205</xdr:rowOff>
    </xdr:from>
    <xdr:to>
      <xdr:col>22</xdr:col>
      <xdr:colOff>114300</xdr:colOff>
      <xdr:row>35</xdr:row>
      <xdr:rowOff>196448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737555"/>
          <a:ext cx="698500" cy="69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302514</xdr:rowOff>
    </xdr:from>
    <xdr:to>
      <xdr:col>22</xdr:col>
      <xdr:colOff>165100</xdr:colOff>
      <xdr:row>36</xdr:row>
      <xdr:rowOff>61214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12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45991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99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105191</xdr:rowOff>
    </xdr:from>
    <xdr:to>
      <xdr:col>18</xdr:col>
      <xdr:colOff>177800</xdr:colOff>
      <xdr:row>35</xdr:row>
      <xdr:rowOff>127205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6715541"/>
          <a:ext cx="698500" cy="22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296570</xdr:rowOff>
    </xdr:from>
    <xdr:to>
      <xdr:col>19</xdr:col>
      <xdr:colOff>38100</xdr:colOff>
      <xdr:row>36</xdr:row>
      <xdr:rowOff>55270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40047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268544</xdr:rowOff>
    </xdr:from>
    <xdr:to>
      <xdr:col>15</xdr:col>
      <xdr:colOff>101600</xdr:colOff>
      <xdr:row>36</xdr:row>
      <xdr:rowOff>27244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12021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96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112319</xdr:rowOff>
    </xdr:from>
    <xdr:to>
      <xdr:col>29</xdr:col>
      <xdr:colOff>177800</xdr:colOff>
      <xdr:row>35</xdr:row>
      <xdr:rowOff>213919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722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300296</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56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134493</xdr:rowOff>
    </xdr:from>
    <xdr:to>
      <xdr:col>26</xdr:col>
      <xdr:colOff>101600</xdr:colOff>
      <xdr:row>35</xdr:row>
      <xdr:rowOff>236093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744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246270</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513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145648</xdr:rowOff>
    </xdr:from>
    <xdr:to>
      <xdr:col>22</xdr:col>
      <xdr:colOff>165100</xdr:colOff>
      <xdr:row>35</xdr:row>
      <xdr:rowOff>247248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755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257425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52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76405</xdr:rowOff>
    </xdr:from>
    <xdr:to>
      <xdr:col>19</xdr:col>
      <xdr:colOff>38100</xdr:colOff>
      <xdr:row>35</xdr:row>
      <xdr:rowOff>178005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686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188182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455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54391</xdr:rowOff>
    </xdr:from>
    <xdr:to>
      <xdr:col>15</xdr:col>
      <xdr:colOff>101600</xdr:colOff>
      <xdr:row>35</xdr:row>
      <xdr:rowOff>155991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664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166169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43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60147</xdr:rowOff>
    </xdr:from>
    <xdr:to>
      <xdr:col>24</xdr:col>
      <xdr:colOff>62865</xdr:colOff>
      <xdr:row>38</xdr:row>
      <xdr:rowOff>142982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3647"/>
          <a:ext cx="1270" cy="145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146809</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142982</xdr:rowOff>
    </xdr:from>
    <xdr:to>
      <xdr:col>24</xdr:col>
      <xdr:colOff>152400</xdr:colOff>
      <xdr:row>38</xdr:row>
      <xdr:rowOff>142982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6824</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60147</xdr:rowOff>
    </xdr:from>
    <xdr:to>
      <xdr:col>24</xdr:col>
      <xdr:colOff>152400</xdr:colOff>
      <xdr:row>30</xdr:row>
      <xdr:rowOff>60147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3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140337</xdr:rowOff>
    </xdr:from>
    <xdr:to>
      <xdr:col>24</xdr:col>
      <xdr:colOff>63500</xdr:colOff>
      <xdr:row>35</xdr:row>
      <xdr:rowOff>168651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41087"/>
          <a:ext cx="838200" cy="2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75197</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75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96770</xdr:rowOff>
    </xdr:from>
    <xdr:to>
      <xdr:col>24</xdr:col>
      <xdr:colOff>114300</xdr:colOff>
      <xdr:row>36</xdr:row>
      <xdr:rowOff>26920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9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168651</xdr:rowOff>
    </xdr:from>
    <xdr:to>
      <xdr:col>19</xdr:col>
      <xdr:colOff>177800</xdr:colOff>
      <xdr:row>36</xdr:row>
      <xdr:rowOff>134115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9401"/>
          <a:ext cx="889000" cy="13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129068</xdr:rowOff>
    </xdr:from>
    <xdr:to>
      <xdr:col>20</xdr:col>
      <xdr:colOff>38100</xdr:colOff>
      <xdr:row>36</xdr:row>
      <xdr:rowOff>59218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2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50345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2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134115</xdr:rowOff>
    </xdr:from>
    <xdr:to>
      <xdr:col>15</xdr:col>
      <xdr:colOff>50800</xdr:colOff>
      <xdr:row>37</xdr:row>
      <xdr:rowOff>125951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6315"/>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35195</xdr:rowOff>
    </xdr:from>
    <xdr:to>
      <xdr:col>15</xdr:col>
      <xdr:colOff>101600</xdr:colOff>
      <xdr:row>36</xdr:row>
      <xdr:rowOff>136795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153322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8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125951</xdr:rowOff>
    </xdr:from>
    <xdr:to>
      <xdr:col>10</xdr:col>
      <xdr:colOff>114300</xdr:colOff>
      <xdr:row>37</xdr:row>
      <xdr:rowOff>140761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9601"/>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15862</xdr:rowOff>
    </xdr:from>
    <xdr:to>
      <xdr:col>10</xdr:col>
      <xdr:colOff>165100</xdr:colOff>
      <xdr:row>37</xdr:row>
      <xdr:rowOff>117462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133989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33938</xdr:rowOff>
    </xdr:from>
    <xdr:to>
      <xdr:col>6</xdr:col>
      <xdr:colOff>38100</xdr:colOff>
      <xdr:row>37</xdr:row>
      <xdr:rowOff>135538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7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152065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5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89537</xdr:rowOff>
    </xdr:from>
    <xdr:to>
      <xdr:col>24</xdr:col>
      <xdr:colOff>114300</xdr:colOff>
      <xdr:row>36</xdr:row>
      <xdr:rowOff>19687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112414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4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117851</xdr:rowOff>
    </xdr:from>
    <xdr:to>
      <xdr:col>20</xdr:col>
      <xdr:colOff>38100</xdr:colOff>
      <xdr:row>36</xdr:row>
      <xdr:rowOff>48001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1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64528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9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83315</xdr:rowOff>
    </xdr:from>
    <xdr:to>
      <xdr:col>15</xdr:col>
      <xdr:colOff>101600</xdr:colOff>
      <xdr:row>37</xdr:row>
      <xdr:rowOff>13465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4592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4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75151</xdr:rowOff>
    </xdr:from>
    <xdr:to>
      <xdr:col>10</xdr:col>
      <xdr:colOff>165100</xdr:colOff>
      <xdr:row>38</xdr:row>
      <xdr:rowOff>5301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167878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89961</xdr:rowOff>
    </xdr:from>
    <xdr:to>
      <xdr:col>6</xdr:col>
      <xdr:colOff>38100</xdr:colOff>
      <xdr:row>38</xdr:row>
      <xdr:rowOff>20111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11238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137316</xdr:rowOff>
    </xdr:from>
    <xdr:to>
      <xdr:col>24</xdr:col>
      <xdr:colOff>62865</xdr:colOff>
      <xdr:row>59</xdr:row>
      <xdr:rowOff>156551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709816"/>
          <a:ext cx="1270" cy="1562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160378</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27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156551</xdr:rowOff>
    </xdr:from>
    <xdr:to>
      <xdr:col>24</xdr:col>
      <xdr:colOff>152400</xdr:colOff>
      <xdr:row>59</xdr:row>
      <xdr:rowOff>156551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27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83993</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48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137316</xdr:rowOff>
    </xdr:from>
    <xdr:to>
      <xdr:col>24</xdr:col>
      <xdr:colOff>152400</xdr:colOff>
      <xdr:row>50</xdr:row>
      <xdr:rowOff>137316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70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141480</xdr:rowOff>
    </xdr:from>
    <xdr:to>
      <xdr:col>24</xdr:col>
      <xdr:colOff>63500</xdr:colOff>
      <xdr:row>57</xdr:row>
      <xdr:rowOff>156225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914130"/>
          <a:ext cx="8382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146638</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404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123761</xdr:rowOff>
    </xdr:from>
    <xdr:to>
      <xdr:col>24</xdr:col>
      <xdr:colOff>114300</xdr:colOff>
      <xdr:row>56</xdr:row>
      <xdr:rowOff>53911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55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141480</xdr:rowOff>
    </xdr:from>
    <xdr:to>
      <xdr:col>19</xdr:col>
      <xdr:colOff>177800</xdr:colOff>
      <xdr:row>58</xdr:row>
      <xdr:rowOff>63185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914130"/>
          <a:ext cx="889000" cy="9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32583</xdr:rowOff>
    </xdr:from>
    <xdr:to>
      <xdr:col>20</xdr:col>
      <xdr:colOff>38100</xdr:colOff>
      <xdr:row>56</xdr:row>
      <xdr:rowOff>134183</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3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150710</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0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63185</xdr:rowOff>
    </xdr:from>
    <xdr:to>
      <xdr:col>15</xdr:col>
      <xdr:colOff>50800</xdr:colOff>
      <xdr:row>58</xdr:row>
      <xdr:rowOff>98830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10007285"/>
          <a:ext cx="889000" cy="3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68865</xdr:rowOff>
    </xdr:from>
    <xdr:to>
      <xdr:col>15</xdr:col>
      <xdr:colOff>101600</xdr:colOff>
      <xdr:row>56</xdr:row>
      <xdr:rowOff>170465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7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15542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4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66744</xdr:rowOff>
    </xdr:from>
    <xdr:to>
      <xdr:col>10</xdr:col>
      <xdr:colOff>114300</xdr:colOff>
      <xdr:row>58</xdr:row>
      <xdr:rowOff>98830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10010844"/>
          <a:ext cx="889000" cy="32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124578</xdr:rowOff>
    </xdr:from>
    <xdr:to>
      <xdr:col>10</xdr:col>
      <xdr:colOff>165100</xdr:colOff>
      <xdr:row>57</xdr:row>
      <xdr:rowOff>54728</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71255</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40339</xdr:rowOff>
    </xdr:from>
    <xdr:to>
      <xdr:col>6</xdr:col>
      <xdr:colOff>38100</xdr:colOff>
      <xdr:row>57</xdr:row>
      <xdr:rowOff>141939</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81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158466</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8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105425</xdr:rowOff>
    </xdr:from>
    <xdr:to>
      <xdr:col>24</xdr:col>
      <xdr:colOff>114300</xdr:colOff>
      <xdr:row>58</xdr:row>
      <xdr:rowOff>35575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7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83852</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5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90680</xdr:rowOff>
    </xdr:from>
    <xdr:to>
      <xdr:col>20</xdr:col>
      <xdr:colOff>38100</xdr:colOff>
      <xdr:row>58</xdr:row>
      <xdr:rowOff>20830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6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11957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12385</xdr:rowOff>
    </xdr:from>
    <xdr:to>
      <xdr:col>15</xdr:col>
      <xdr:colOff>101600</xdr:colOff>
      <xdr:row>58</xdr:row>
      <xdr:rowOff>113985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105112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4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48030</xdr:rowOff>
    </xdr:from>
    <xdr:to>
      <xdr:col>10</xdr:col>
      <xdr:colOff>165100</xdr:colOff>
      <xdr:row>58</xdr:row>
      <xdr:rowOff>149630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140757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8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15944</xdr:rowOff>
    </xdr:from>
    <xdr:to>
      <xdr:col>6</xdr:col>
      <xdr:colOff>38100</xdr:colOff>
      <xdr:row>58</xdr:row>
      <xdr:rowOff>117544</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6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108671</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5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86817</xdr:rowOff>
    </xdr:from>
    <xdr:to>
      <xdr:col>24</xdr:col>
      <xdr:colOff>62865</xdr:colOff>
      <xdr:row>78</xdr:row>
      <xdr:rowOff>159435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59767"/>
          <a:ext cx="1270" cy="1272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163262</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3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159435</xdr:rowOff>
    </xdr:from>
    <xdr:to>
      <xdr:col>24</xdr:col>
      <xdr:colOff>152400</xdr:colOff>
      <xdr:row>78</xdr:row>
      <xdr:rowOff>159435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32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33494</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03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86817</xdr:rowOff>
    </xdr:from>
    <xdr:to>
      <xdr:col>24</xdr:col>
      <xdr:colOff>152400</xdr:colOff>
      <xdr:row>71</xdr:row>
      <xdr:rowOff>86817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5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39840</xdr:rowOff>
    </xdr:from>
    <xdr:to>
      <xdr:col>24</xdr:col>
      <xdr:colOff>63500</xdr:colOff>
      <xdr:row>76</xdr:row>
      <xdr:rowOff>44145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2898590"/>
          <a:ext cx="838200" cy="17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145470</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756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167043</xdr:rowOff>
    </xdr:from>
    <xdr:to>
      <xdr:col>24</xdr:col>
      <xdr:colOff>114300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39840</xdr:rowOff>
    </xdr:from>
    <xdr:to>
      <xdr:col>19</xdr:col>
      <xdr:colOff>177800</xdr:colOff>
      <xdr:row>76</xdr:row>
      <xdr:rowOff>79539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2898590"/>
          <a:ext cx="889000" cy="2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147841</xdr:rowOff>
    </xdr:from>
    <xdr:to>
      <xdr:col>20</xdr:col>
      <xdr:colOff>38100</xdr:colOff>
      <xdr:row>77</xdr:row>
      <xdr:rowOff>77991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69118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79539</xdr:rowOff>
    </xdr:from>
    <xdr:to>
      <xdr:col>15</xdr:col>
      <xdr:colOff>50800</xdr:colOff>
      <xdr:row>77</xdr:row>
      <xdr:rowOff>96686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09739"/>
          <a:ext cx="8890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147726</xdr:rowOff>
    </xdr:from>
    <xdr:to>
      <xdr:col>15</xdr:col>
      <xdr:colOff>101600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78169</xdr:rowOff>
    </xdr:from>
    <xdr:to>
      <xdr:col>10</xdr:col>
      <xdr:colOff>114300</xdr:colOff>
      <xdr:row>77</xdr:row>
      <xdr:rowOff>96686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79819"/>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97320</xdr:rowOff>
    </xdr:from>
    <xdr:to>
      <xdr:col>10</xdr:col>
      <xdr:colOff>165100</xdr:colOff>
      <xdr:row>78</xdr:row>
      <xdr:rowOff>27470</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9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18597</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9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75527</xdr:rowOff>
    </xdr:from>
    <xdr:to>
      <xdr:col>6</xdr:col>
      <xdr:colOff>38100</xdr:colOff>
      <xdr:row>78</xdr:row>
      <xdr:rowOff>5677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77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168254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6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164795</xdr:rowOff>
    </xdr:from>
    <xdr:to>
      <xdr:col>24</xdr:col>
      <xdr:colOff>114300</xdr:colOff>
      <xdr:row>76</xdr:row>
      <xdr:rowOff>94945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16222</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7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160490</xdr:rowOff>
    </xdr:from>
    <xdr:to>
      <xdr:col>20</xdr:col>
      <xdr:colOff>38100</xdr:colOff>
      <xdr:row>75</xdr:row>
      <xdr:rowOff>90640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8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107167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62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28739</xdr:rowOff>
    </xdr:from>
    <xdr:to>
      <xdr:col>15</xdr:col>
      <xdr:colOff>101600</xdr:colOff>
      <xdr:row>76</xdr:row>
      <xdr:rowOff>130339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5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146867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83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45886</xdr:rowOff>
    </xdr:from>
    <xdr:to>
      <xdr:col>10</xdr:col>
      <xdr:colOff>165100</xdr:colOff>
      <xdr:row>77</xdr:row>
      <xdr:rowOff>147486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164013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27369</xdr:rowOff>
    </xdr:from>
    <xdr:to>
      <xdr:col>6</xdr:col>
      <xdr:colOff>38100</xdr:colOff>
      <xdr:row>77</xdr:row>
      <xdr:rowOff>128969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145496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0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41452</xdr:rowOff>
    </xdr:from>
    <xdr:to>
      <xdr:col>24</xdr:col>
      <xdr:colOff>62865</xdr:colOff>
      <xdr:row>98</xdr:row>
      <xdr:rowOff>78533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643402"/>
          <a:ext cx="1270" cy="1237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82360</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78533</xdr:rowOff>
    </xdr:from>
    <xdr:to>
      <xdr:col>24</xdr:col>
      <xdr:colOff>152400</xdr:colOff>
      <xdr:row>98</xdr:row>
      <xdr:rowOff>78533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8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159579</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41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41452</xdr:rowOff>
    </xdr:from>
    <xdr:to>
      <xdr:col>24</xdr:col>
      <xdr:colOff>152400</xdr:colOff>
      <xdr:row>91</xdr:row>
      <xdr:rowOff>41452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643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29924</xdr:rowOff>
    </xdr:from>
    <xdr:to>
      <xdr:col>24</xdr:col>
      <xdr:colOff>63500</xdr:colOff>
      <xdr:row>98</xdr:row>
      <xdr:rowOff>78533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3797300" y="16660574"/>
          <a:ext cx="838200" cy="22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138768</xdr:rowOff>
    </xdr:from>
    <xdr:ext cx="534377"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5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115891</xdr:rowOff>
    </xdr:from>
    <xdr:to>
      <xdr:col>24</xdr:col>
      <xdr:colOff>114300</xdr:colOff>
      <xdr:row>96</xdr:row>
      <xdr:rowOff>46041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40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29924</xdr:rowOff>
    </xdr:from>
    <xdr:to>
      <xdr:col>19</xdr:col>
      <xdr:colOff>177800</xdr:colOff>
      <xdr:row>99</xdr:row>
      <xdr:rowOff>10640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60574"/>
          <a:ext cx="889000" cy="32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100363</xdr:rowOff>
    </xdr:from>
    <xdr:to>
      <xdr:col>20</xdr:col>
      <xdr:colOff>38100</xdr:colOff>
      <xdr:row>95</xdr:row>
      <xdr:rowOff>30513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21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47040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530111" y="1599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10640</xdr:rowOff>
    </xdr:from>
    <xdr:to>
      <xdr:col>15</xdr:col>
      <xdr:colOff>50800</xdr:colOff>
      <xdr:row>99</xdr:row>
      <xdr:rowOff>35866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2019300" y="16984190"/>
          <a:ext cx="889000" cy="2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29301</xdr:rowOff>
    </xdr:from>
    <xdr:to>
      <xdr:col>15</xdr:col>
      <xdr:colOff>101600</xdr:colOff>
      <xdr:row>97</xdr:row>
      <xdr:rowOff>130901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65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147428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41111" y="1643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35866</xdr:rowOff>
    </xdr:from>
    <xdr:to>
      <xdr:col>10</xdr:col>
      <xdr:colOff>114300</xdr:colOff>
      <xdr:row>99</xdr:row>
      <xdr:rowOff>84672</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7009416"/>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39294</xdr:rowOff>
    </xdr:from>
    <xdr:to>
      <xdr:col>10</xdr:col>
      <xdr:colOff>165100</xdr:colOff>
      <xdr:row>97</xdr:row>
      <xdr:rowOff>140894</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6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157421</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52111" y="164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82107</xdr:rowOff>
    </xdr:from>
    <xdr:to>
      <xdr:col>6</xdr:col>
      <xdr:colOff>38100</xdr:colOff>
      <xdr:row>98</xdr:row>
      <xdr:rowOff>12257</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28784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48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27733</xdr:rowOff>
    </xdr:from>
    <xdr:to>
      <xdr:col>24</xdr:col>
      <xdr:colOff>114300</xdr:colOff>
      <xdr:row>98</xdr:row>
      <xdr:rowOff>129333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82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114110</xdr:rowOff>
    </xdr:from>
    <xdr:ext cx="534377"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74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150574</xdr:rowOff>
    </xdr:from>
    <xdr:to>
      <xdr:col>20</xdr:col>
      <xdr:colOff>38100</xdr:colOff>
      <xdr:row>97</xdr:row>
      <xdr:rowOff>80724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0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71851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530111" y="1670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131290</xdr:rowOff>
    </xdr:from>
    <xdr:to>
      <xdr:col>15</xdr:col>
      <xdr:colOff>101600</xdr:colOff>
      <xdr:row>99</xdr:row>
      <xdr:rowOff>61440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9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52567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41111" y="1702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156516</xdr:rowOff>
    </xdr:from>
    <xdr:to>
      <xdr:col>10</xdr:col>
      <xdr:colOff>165100</xdr:colOff>
      <xdr:row>99</xdr:row>
      <xdr:rowOff>86666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9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77793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52111" y="1705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33872</xdr:rowOff>
    </xdr:from>
    <xdr:to>
      <xdr:col>6</xdr:col>
      <xdr:colOff>38100</xdr:colOff>
      <xdr:row>99</xdr:row>
      <xdr:rowOff>135472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70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126599</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1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43222</xdr:rowOff>
    </xdr:from>
    <xdr:to>
      <xdr:col>54</xdr:col>
      <xdr:colOff>189865</xdr:colOff>
      <xdr:row>39</xdr:row>
      <xdr:rowOff>2649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701072"/>
          <a:ext cx="1270" cy="988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6476</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9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2649</xdr:rowOff>
    </xdr:from>
    <xdr:to>
      <xdr:col>55</xdr:col>
      <xdr:colOff>88900</xdr:colOff>
      <xdr:row>39</xdr:row>
      <xdr:rowOff>2649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9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161349</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47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43222</xdr:rowOff>
    </xdr:from>
    <xdr:to>
      <xdr:col>55</xdr:col>
      <xdr:colOff>88900</xdr:colOff>
      <xdr:row>33</xdr:row>
      <xdr:rowOff>43222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70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93779</xdr:rowOff>
    </xdr:from>
    <xdr:to>
      <xdr:col>55</xdr:col>
      <xdr:colOff>0</xdr:colOff>
      <xdr:row>36</xdr:row>
      <xdr:rowOff>120516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65979"/>
          <a:ext cx="838200" cy="2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14467</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15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163040</xdr:rowOff>
    </xdr:from>
    <xdr:to>
      <xdr:col>55</xdr:col>
      <xdr:colOff>50800</xdr:colOff>
      <xdr:row>36</xdr:row>
      <xdr:rowOff>93190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16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12479</xdr:rowOff>
    </xdr:from>
    <xdr:to>
      <xdr:col>50</xdr:col>
      <xdr:colOff>114300</xdr:colOff>
      <xdr:row>36</xdr:row>
      <xdr:rowOff>120516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5498879"/>
          <a:ext cx="889000" cy="79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51903</xdr:rowOff>
    </xdr:from>
    <xdr:to>
      <xdr:col>50</xdr:col>
      <xdr:colOff>165100</xdr:colOff>
      <xdr:row>36</xdr:row>
      <xdr:rowOff>153503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170030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12479</xdr:rowOff>
    </xdr:from>
    <xdr:to>
      <xdr:col>45</xdr:col>
      <xdr:colOff>177800</xdr:colOff>
      <xdr:row>37</xdr:row>
      <xdr:rowOff>169912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5498879"/>
          <a:ext cx="889000" cy="101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119807</xdr:rowOff>
    </xdr:from>
    <xdr:to>
      <xdr:col>46</xdr:col>
      <xdr:colOff>38100</xdr:colOff>
      <xdr:row>31</xdr:row>
      <xdr:rowOff>49957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526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66484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03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153636</xdr:rowOff>
    </xdr:from>
    <xdr:to>
      <xdr:col>41</xdr:col>
      <xdr:colOff>50800</xdr:colOff>
      <xdr:row>37</xdr:row>
      <xdr:rowOff>169912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6497286"/>
          <a:ext cx="889000" cy="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73501</xdr:rowOff>
    </xdr:from>
    <xdr:to>
      <xdr:col>41</xdr:col>
      <xdr:colOff>101600</xdr:colOff>
      <xdr:row>37</xdr:row>
      <xdr:rowOff>3651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4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20178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170949</xdr:rowOff>
    </xdr:from>
    <xdr:to>
      <xdr:col>36</xdr:col>
      <xdr:colOff>165100</xdr:colOff>
      <xdr:row>36</xdr:row>
      <xdr:rowOff>101099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17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117626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594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42979</xdr:rowOff>
    </xdr:from>
    <xdr:to>
      <xdr:col>55</xdr:col>
      <xdr:colOff>50800</xdr:colOff>
      <xdr:row>36</xdr:row>
      <xdr:rowOff>144579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1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21406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9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69716</xdr:rowOff>
    </xdr:from>
    <xdr:to>
      <xdr:col>50</xdr:col>
      <xdr:colOff>165100</xdr:colOff>
      <xdr:row>36</xdr:row>
      <xdr:rowOff>171316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4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162443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3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133129</xdr:rowOff>
    </xdr:from>
    <xdr:to>
      <xdr:col>46</xdr:col>
      <xdr:colOff>38100</xdr:colOff>
      <xdr:row>32</xdr:row>
      <xdr:rowOff>63279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54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54406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5540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119112</xdr:rowOff>
    </xdr:from>
    <xdr:to>
      <xdr:col>41</xdr:col>
      <xdr:colOff>101600</xdr:colOff>
      <xdr:row>38</xdr:row>
      <xdr:rowOff>49262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40389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5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102836</xdr:rowOff>
    </xdr:from>
    <xdr:to>
      <xdr:col>36</xdr:col>
      <xdr:colOff>165100</xdr:colOff>
      <xdr:row>38</xdr:row>
      <xdr:rowOff>32986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44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24113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53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58220</xdr:rowOff>
    </xdr:from>
    <xdr:to>
      <xdr:col>54</xdr:col>
      <xdr:colOff>189865</xdr:colOff>
      <xdr:row>60</xdr:row>
      <xdr:rowOff>7700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802170"/>
          <a:ext cx="1270" cy="14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60</xdr:row>
      <xdr:rowOff>11527</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29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60</xdr:row>
      <xdr:rowOff>7700</xdr:rowOff>
    </xdr:from>
    <xdr:to>
      <xdr:col>55</xdr:col>
      <xdr:colOff>88900</xdr:colOff>
      <xdr:row>60</xdr:row>
      <xdr:rowOff>7700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29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4897</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57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58220</xdr:rowOff>
    </xdr:from>
    <xdr:to>
      <xdr:col>55</xdr:col>
      <xdr:colOff>88900</xdr:colOff>
      <xdr:row>51</xdr:row>
      <xdr:rowOff>58220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80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168068</xdr:rowOff>
    </xdr:from>
    <xdr:to>
      <xdr:col>55</xdr:col>
      <xdr:colOff>0</xdr:colOff>
      <xdr:row>58</xdr:row>
      <xdr:rowOff>68203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9597818"/>
          <a:ext cx="838200" cy="41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109676</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53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86799</xdr:rowOff>
    </xdr:from>
    <xdr:to>
      <xdr:col>55</xdr:col>
      <xdr:colOff>50800</xdr:colOff>
      <xdr:row>57</xdr:row>
      <xdr:rowOff>16949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8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168068</xdr:rowOff>
    </xdr:from>
    <xdr:to>
      <xdr:col>50</xdr:col>
      <xdr:colOff>114300</xdr:colOff>
      <xdr:row>58</xdr:row>
      <xdr:rowOff>166849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597818"/>
          <a:ext cx="889000" cy="51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77274</xdr:rowOff>
    </xdr:from>
    <xdr:to>
      <xdr:col>50</xdr:col>
      <xdr:colOff>165100</xdr:colOff>
      <xdr:row>57</xdr:row>
      <xdr:rowOff>7424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67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170001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77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166849</xdr:rowOff>
    </xdr:from>
    <xdr:to>
      <xdr:col>45</xdr:col>
      <xdr:colOff>177800</xdr:colOff>
      <xdr:row>59</xdr:row>
      <xdr:rowOff>51264</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10110949"/>
          <a:ext cx="889000" cy="5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141053</xdr:rowOff>
    </xdr:from>
    <xdr:to>
      <xdr:col>46</xdr:col>
      <xdr:colOff>38100</xdr:colOff>
      <xdr:row>56</xdr:row>
      <xdr:rowOff>71203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5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87730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34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51264</xdr:rowOff>
    </xdr:from>
    <xdr:to>
      <xdr:col>41</xdr:col>
      <xdr:colOff>50800</xdr:colOff>
      <xdr:row>59</xdr:row>
      <xdr:rowOff>63032</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10166814"/>
          <a:ext cx="889000" cy="1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155815</xdr:rowOff>
    </xdr:from>
    <xdr:to>
      <xdr:col>41</xdr:col>
      <xdr:colOff>101600</xdr:colOff>
      <xdr:row>56</xdr:row>
      <xdr:rowOff>85965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102492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36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10392</xdr:rowOff>
    </xdr:from>
    <xdr:to>
      <xdr:col>36</xdr:col>
      <xdr:colOff>165100</xdr:colOff>
      <xdr:row>55</xdr:row>
      <xdr:rowOff>111992</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44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128519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21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17403</xdr:rowOff>
    </xdr:from>
    <xdr:to>
      <xdr:col>55</xdr:col>
      <xdr:colOff>50800</xdr:colOff>
      <xdr:row>58</xdr:row>
      <xdr:rowOff>119003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96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167280</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93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117268</xdr:rowOff>
    </xdr:from>
    <xdr:to>
      <xdr:col>50</xdr:col>
      <xdr:colOff>165100</xdr:colOff>
      <xdr:row>56</xdr:row>
      <xdr:rowOff>47418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5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63945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3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116049</xdr:rowOff>
    </xdr:from>
    <xdr:to>
      <xdr:col>46</xdr:col>
      <xdr:colOff>38100</xdr:colOff>
      <xdr:row>59</xdr:row>
      <xdr:rowOff>46199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1006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37326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15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464</xdr:rowOff>
    </xdr:from>
    <xdr:to>
      <xdr:col>41</xdr:col>
      <xdr:colOff>101600</xdr:colOff>
      <xdr:row>59</xdr:row>
      <xdr:rowOff>102064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101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93191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20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12232</xdr:rowOff>
    </xdr:from>
    <xdr:to>
      <xdr:col>36</xdr:col>
      <xdr:colOff>165100</xdr:colOff>
      <xdr:row>59</xdr:row>
      <xdr:rowOff>113832</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1012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104959</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1022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23685</xdr:rowOff>
    </xdr:from>
    <xdr:to>
      <xdr:col>54</xdr:col>
      <xdr:colOff>189865</xdr:colOff>
      <xdr:row>79</xdr:row>
      <xdr:rowOff>39052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96635"/>
          <a:ext cx="1270" cy="1386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42879</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87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39052</xdr:rowOff>
    </xdr:from>
    <xdr:to>
      <xdr:col>55</xdr:col>
      <xdr:colOff>88900</xdr:colOff>
      <xdr:row>79</xdr:row>
      <xdr:rowOff>39052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83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141812</xdr:rowOff>
    </xdr:from>
    <xdr:ext cx="599010"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97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23685</xdr:rowOff>
    </xdr:from>
    <xdr:to>
      <xdr:col>55</xdr:col>
      <xdr:colOff>88900</xdr:colOff>
      <xdr:row>71</xdr:row>
      <xdr:rowOff>23685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9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153860</xdr:rowOff>
    </xdr:from>
    <xdr:to>
      <xdr:col>55</xdr:col>
      <xdr:colOff>0</xdr:colOff>
      <xdr:row>78</xdr:row>
      <xdr:rowOff>95910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55510"/>
          <a:ext cx="838200" cy="1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118355</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3200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139928</xdr:rowOff>
    </xdr:from>
    <xdr:to>
      <xdr:col>55</xdr:col>
      <xdr:colOff>50800</xdr:colOff>
      <xdr:row>78</xdr:row>
      <xdr:rowOff>70078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341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109982</xdr:rowOff>
    </xdr:from>
    <xdr:to>
      <xdr:col>50</xdr:col>
      <xdr:colOff>114300</xdr:colOff>
      <xdr:row>78</xdr:row>
      <xdr:rowOff>95910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311632"/>
          <a:ext cx="889000" cy="15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151371</xdr:rowOff>
    </xdr:from>
    <xdr:to>
      <xdr:col>50</xdr:col>
      <xdr:colOff>165100</xdr:colOff>
      <xdr:row>78</xdr:row>
      <xdr:rowOff>81521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35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98048</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72111" y="1312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109982</xdr:rowOff>
    </xdr:from>
    <xdr:to>
      <xdr:col>45</xdr:col>
      <xdr:colOff>177800</xdr:colOff>
      <xdr:row>77</xdr:row>
      <xdr:rowOff>145759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11632"/>
          <a:ext cx="889000" cy="3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156490</xdr:rowOff>
    </xdr:from>
    <xdr:to>
      <xdr:col>46</xdr:col>
      <xdr:colOff>38100</xdr:colOff>
      <xdr:row>78</xdr:row>
      <xdr:rowOff>86640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3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77767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4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145759</xdr:rowOff>
    </xdr:from>
    <xdr:to>
      <xdr:col>41</xdr:col>
      <xdr:colOff>50800</xdr:colOff>
      <xdr:row>78</xdr:row>
      <xdr:rowOff>4229</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347409"/>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100051</xdr:rowOff>
    </xdr:from>
    <xdr:to>
      <xdr:col>41</xdr:col>
      <xdr:colOff>101600</xdr:colOff>
      <xdr:row>77</xdr:row>
      <xdr:rowOff>30201</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3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46727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0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99149</xdr:rowOff>
    </xdr:from>
    <xdr:to>
      <xdr:col>36</xdr:col>
      <xdr:colOff>165100</xdr:colOff>
      <xdr:row>76</xdr:row>
      <xdr:rowOff>29299</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295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45826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73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103060</xdr:rowOff>
    </xdr:from>
    <xdr:to>
      <xdr:col>55</xdr:col>
      <xdr:colOff>50800</xdr:colOff>
      <xdr:row>78</xdr:row>
      <xdr:rowOff>33210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125937</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15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45110</xdr:rowOff>
    </xdr:from>
    <xdr:to>
      <xdr:col>50</xdr:col>
      <xdr:colOff>165100</xdr:colOff>
      <xdr:row>78</xdr:row>
      <xdr:rowOff>146710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1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137837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1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59182</xdr:rowOff>
    </xdr:from>
    <xdr:to>
      <xdr:col>46</xdr:col>
      <xdr:colOff>38100</xdr:colOff>
      <xdr:row>77</xdr:row>
      <xdr:rowOff>160782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6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5859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303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94959</xdr:rowOff>
    </xdr:from>
    <xdr:to>
      <xdr:col>41</xdr:col>
      <xdr:colOff>101600</xdr:colOff>
      <xdr:row>78</xdr:row>
      <xdr:rowOff>25109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9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16236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338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124879</xdr:rowOff>
    </xdr:from>
    <xdr:to>
      <xdr:col>36</xdr:col>
      <xdr:colOff>165100</xdr:colOff>
      <xdr:row>78</xdr:row>
      <xdr:rowOff>55029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2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46156</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41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61829</xdr:rowOff>
    </xdr:from>
    <xdr:to>
      <xdr:col>54</xdr:col>
      <xdr:colOff>189865</xdr:colOff>
      <xdr:row>98</xdr:row>
      <xdr:rowOff>51558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492329"/>
          <a:ext cx="1270" cy="1361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55385</xdr:rowOff>
    </xdr:from>
    <xdr:ext cx="534377"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85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51558</xdr:rowOff>
    </xdr:from>
    <xdr:to>
      <xdr:col>55</xdr:col>
      <xdr:colOff>88900</xdr:colOff>
      <xdr:row>98</xdr:row>
      <xdr:rowOff>51558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853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8506</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2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61829</xdr:rowOff>
    </xdr:from>
    <xdr:to>
      <xdr:col>55</xdr:col>
      <xdr:colOff>88900</xdr:colOff>
      <xdr:row>90</xdr:row>
      <xdr:rowOff>61829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492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83987</xdr:rowOff>
    </xdr:from>
    <xdr:to>
      <xdr:col>55</xdr:col>
      <xdr:colOff>0</xdr:colOff>
      <xdr:row>97</xdr:row>
      <xdr:rowOff>9268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543187"/>
          <a:ext cx="838200" cy="9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144532</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089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121655</xdr:rowOff>
    </xdr:from>
    <xdr:to>
      <xdr:col>55</xdr:col>
      <xdr:colOff>50800</xdr:colOff>
      <xdr:row>95</xdr:row>
      <xdr:rowOff>51805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23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83987</xdr:rowOff>
    </xdr:from>
    <xdr:to>
      <xdr:col>50</xdr:col>
      <xdr:colOff>114300</xdr:colOff>
      <xdr:row>98</xdr:row>
      <xdr:rowOff>30624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543187"/>
          <a:ext cx="889000" cy="28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122619</xdr:rowOff>
    </xdr:from>
    <xdr:to>
      <xdr:col>50</xdr:col>
      <xdr:colOff>165100</xdr:colOff>
      <xdr:row>95</xdr:row>
      <xdr:rowOff>52769</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23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69296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01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30624</xdr:rowOff>
    </xdr:from>
    <xdr:to>
      <xdr:col>45</xdr:col>
      <xdr:colOff>177800</xdr:colOff>
      <xdr:row>98</xdr:row>
      <xdr:rowOff>58041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832724"/>
          <a:ext cx="889000" cy="2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122994</xdr:rowOff>
    </xdr:from>
    <xdr:to>
      <xdr:col>46</xdr:col>
      <xdr:colOff>38100</xdr:colOff>
      <xdr:row>94</xdr:row>
      <xdr:rowOff>53144</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06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69671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584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58041</xdr:rowOff>
    </xdr:from>
    <xdr:to>
      <xdr:col>41</xdr:col>
      <xdr:colOff>50800</xdr:colOff>
      <xdr:row>98</xdr:row>
      <xdr:rowOff>59134</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860141"/>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82386</xdr:rowOff>
    </xdr:from>
    <xdr:to>
      <xdr:col>41</xdr:col>
      <xdr:colOff>101600</xdr:colOff>
      <xdr:row>96</xdr:row>
      <xdr:rowOff>12536</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3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29063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1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148827</xdr:rowOff>
    </xdr:from>
    <xdr:to>
      <xdr:col>36</xdr:col>
      <xdr:colOff>165100</xdr:colOff>
      <xdr:row>96</xdr:row>
      <xdr:rowOff>78977</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3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95504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21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129918</xdr:rowOff>
    </xdr:from>
    <xdr:to>
      <xdr:col>55</xdr:col>
      <xdr:colOff>50800</xdr:colOff>
      <xdr:row>97</xdr:row>
      <xdr:rowOff>60068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8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108345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6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33187</xdr:rowOff>
    </xdr:from>
    <xdr:to>
      <xdr:col>50</xdr:col>
      <xdr:colOff>165100</xdr:colOff>
      <xdr:row>96</xdr:row>
      <xdr:rowOff>134787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49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125914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58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151274</xdr:rowOff>
    </xdr:from>
    <xdr:to>
      <xdr:col>46</xdr:col>
      <xdr:colOff>38100</xdr:colOff>
      <xdr:row>98</xdr:row>
      <xdr:rowOff>81424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8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72551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87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7241</xdr:rowOff>
    </xdr:from>
    <xdr:to>
      <xdr:col>41</xdr:col>
      <xdr:colOff>101600</xdr:colOff>
      <xdr:row>98</xdr:row>
      <xdr:rowOff>108841</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80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99968</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90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8334</xdr:rowOff>
    </xdr:from>
    <xdr:to>
      <xdr:col>36</xdr:col>
      <xdr:colOff>165100</xdr:colOff>
      <xdr:row>98</xdr:row>
      <xdr:rowOff>109934</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8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101061</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90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3912</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47412"/>
          <a:ext cx="1269" cy="1507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122039</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2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3912</xdr:rowOff>
    </xdr:from>
    <xdr:to>
      <xdr:col>86</xdr:col>
      <xdr:colOff>25400</xdr:colOff>
      <xdr:row>30</xdr:row>
      <xdr:rowOff>3912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47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109799</xdr:rowOff>
    </xdr:from>
    <xdr:to>
      <xdr:col>85</xdr:col>
      <xdr:colOff>127000</xdr:colOff>
      <xdr:row>38</xdr:row>
      <xdr:rowOff>124795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624899"/>
          <a:ext cx="8382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31995</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204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9118</xdr:rowOff>
    </xdr:from>
    <xdr:to>
      <xdr:col>85</xdr:col>
      <xdr:colOff>177800</xdr:colOff>
      <xdr:row>37</xdr:row>
      <xdr:rowOff>110718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3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50363</xdr:rowOff>
    </xdr:from>
    <xdr:to>
      <xdr:col>81</xdr:col>
      <xdr:colOff>50800</xdr:colOff>
      <xdr:row>38</xdr:row>
      <xdr:rowOff>124795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565463"/>
          <a:ext cx="889000" cy="7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34493</xdr:rowOff>
    </xdr:from>
    <xdr:to>
      <xdr:col>81</xdr:col>
      <xdr:colOff>101600</xdr:colOff>
      <xdr:row>37</xdr:row>
      <xdr:rowOff>136093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37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152620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15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50363</xdr:rowOff>
    </xdr:from>
    <xdr:to>
      <xdr:col>76</xdr:col>
      <xdr:colOff>114300</xdr:colOff>
      <xdr:row>38</xdr:row>
      <xdr:rowOff>85019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565463"/>
          <a:ext cx="889000" cy="3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104948</xdr:rowOff>
    </xdr:from>
    <xdr:to>
      <xdr:col>76</xdr:col>
      <xdr:colOff>165100</xdr:colOff>
      <xdr:row>37</xdr:row>
      <xdr:rowOff>35098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27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51625</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05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85019</xdr:rowOff>
    </xdr:from>
    <xdr:to>
      <xdr:col>71</xdr:col>
      <xdr:colOff>177800</xdr:colOff>
      <xdr:row>38</xdr:row>
      <xdr:rowOff>134396</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00119"/>
          <a:ext cx="8890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21875</xdr:rowOff>
    </xdr:from>
    <xdr:to>
      <xdr:col>72</xdr:col>
      <xdr:colOff>38100</xdr:colOff>
      <xdr:row>36</xdr:row>
      <xdr:rowOff>123475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19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140002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596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84877</xdr:rowOff>
    </xdr:from>
    <xdr:to>
      <xdr:col>67</xdr:col>
      <xdr:colOff>101600</xdr:colOff>
      <xdr:row>37</xdr:row>
      <xdr:rowOff>15027</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2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31554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03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58999</xdr:rowOff>
    </xdr:from>
    <xdr:to>
      <xdr:col>85</xdr:col>
      <xdr:colOff>177800</xdr:colOff>
      <xdr:row>38</xdr:row>
      <xdr:rowOff>160599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7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145376</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489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73995</xdr:rowOff>
    </xdr:from>
    <xdr:to>
      <xdr:col>81</xdr:col>
      <xdr:colOff>101600</xdr:colOff>
      <xdr:row>39</xdr:row>
      <xdr:rowOff>4145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166722</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81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171013</xdr:rowOff>
    </xdr:from>
    <xdr:to>
      <xdr:col>76</xdr:col>
      <xdr:colOff>165100</xdr:colOff>
      <xdr:row>38</xdr:row>
      <xdr:rowOff>101163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1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92290</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60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34219</xdr:rowOff>
    </xdr:from>
    <xdr:to>
      <xdr:col>72</xdr:col>
      <xdr:colOff>38100</xdr:colOff>
      <xdr:row>38</xdr:row>
      <xdr:rowOff>135819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4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126946</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64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83596</xdr:rowOff>
    </xdr:from>
    <xdr:to>
      <xdr:col>67</xdr:col>
      <xdr:colOff>101600</xdr:colOff>
      <xdr:row>39</xdr:row>
      <xdr:rowOff>13746</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9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4873</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91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24447</xdr:rowOff>
    </xdr:from>
    <xdr:to>
      <xdr:col>85</xdr:col>
      <xdr:colOff>126364</xdr:colOff>
      <xdr:row>79</xdr:row>
      <xdr:rowOff>3518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25947"/>
          <a:ext cx="1269" cy="152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7345</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51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3518</xdr:rowOff>
    </xdr:from>
    <xdr:to>
      <xdr:col>86</xdr:col>
      <xdr:colOff>25400</xdr:colOff>
      <xdr:row>79</xdr:row>
      <xdr:rowOff>3518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48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142574</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80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24447</xdr:rowOff>
    </xdr:from>
    <xdr:to>
      <xdr:col>86</xdr:col>
      <xdr:colOff>25400</xdr:colOff>
      <xdr:row>70</xdr:row>
      <xdr:rowOff>24447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25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5817</xdr:rowOff>
    </xdr:from>
    <xdr:to>
      <xdr:col>85</xdr:col>
      <xdr:colOff>127000</xdr:colOff>
      <xdr:row>73</xdr:row>
      <xdr:rowOff>102641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521667"/>
          <a:ext cx="838200" cy="9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66768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54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88341</xdr:rowOff>
    </xdr:from>
    <xdr:to>
      <xdr:col>85</xdr:col>
      <xdr:colOff>177800</xdr:colOff>
      <xdr:row>75</xdr:row>
      <xdr:rowOff>18491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102641</xdr:rowOff>
    </xdr:from>
    <xdr:to>
      <xdr:col>81</xdr:col>
      <xdr:colOff>50800</xdr:colOff>
      <xdr:row>73</xdr:row>
      <xdr:rowOff>103695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618491"/>
          <a:ext cx="8890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112331</xdr:rowOff>
    </xdr:from>
    <xdr:to>
      <xdr:col>81</xdr:col>
      <xdr:colOff>101600</xdr:colOff>
      <xdr:row>75</xdr:row>
      <xdr:rowOff>42481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33608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103695</xdr:rowOff>
    </xdr:from>
    <xdr:to>
      <xdr:col>76</xdr:col>
      <xdr:colOff>114300</xdr:colOff>
      <xdr:row>73</xdr:row>
      <xdr:rowOff>120434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19545"/>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139674</xdr:rowOff>
    </xdr:from>
    <xdr:to>
      <xdr:col>76</xdr:col>
      <xdr:colOff>165100</xdr:colOff>
      <xdr:row>75</xdr:row>
      <xdr:rowOff>69824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60951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120434</xdr:rowOff>
    </xdr:from>
    <xdr:to>
      <xdr:col>71</xdr:col>
      <xdr:colOff>177800</xdr:colOff>
      <xdr:row>73</xdr:row>
      <xdr:rowOff>126543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636284"/>
          <a:ext cx="889000" cy="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148069</xdr:rowOff>
    </xdr:from>
    <xdr:to>
      <xdr:col>72</xdr:col>
      <xdr:colOff>38100</xdr:colOff>
      <xdr:row>75</xdr:row>
      <xdr:rowOff>78219</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69346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144538</xdr:rowOff>
    </xdr:from>
    <xdr:to>
      <xdr:col>67</xdr:col>
      <xdr:colOff>101600</xdr:colOff>
      <xdr:row>75</xdr:row>
      <xdr:rowOff>74688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831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65815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92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126467</xdr:rowOff>
    </xdr:from>
    <xdr:to>
      <xdr:col>85</xdr:col>
      <xdr:colOff>177800</xdr:colOff>
      <xdr:row>73</xdr:row>
      <xdr:rowOff>56617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47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149344</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32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51841</xdr:rowOff>
    </xdr:from>
    <xdr:to>
      <xdr:col>81</xdr:col>
      <xdr:colOff>101600</xdr:colOff>
      <xdr:row>73</xdr:row>
      <xdr:rowOff>153441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169968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4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52895</xdr:rowOff>
    </xdr:from>
    <xdr:to>
      <xdr:col>76</xdr:col>
      <xdr:colOff>165100</xdr:colOff>
      <xdr:row>73</xdr:row>
      <xdr:rowOff>154495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5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171022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69634</xdr:rowOff>
    </xdr:from>
    <xdr:to>
      <xdr:col>72</xdr:col>
      <xdr:colOff>38100</xdr:colOff>
      <xdr:row>73</xdr:row>
      <xdr:rowOff>171234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5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16311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3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75743</xdr:rowOff>
    </xdr:from>
    <xdr:to>
      <xdr:col>67</xdr:col>
      <xdr:colOff>101600</xdr:colOff>
      <xdr:row>74</xdr:row>
      <xdr:rowOff>5893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5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22420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36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147701</xdr:rowOff>
    </xdr:from>
    <xdr:to>
      <xdr:col>85</xdr:col>
      <xdr:colOff>126364</xdr:colOff>
      <xdr:row>99</xdr:row>
      <xdr:rowOff>48684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78201"/>
          <a:ext cx="1269" cy="1444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52511</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2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48684</xdr:rowOff>
    </xdr:from>
    <xdr:to>
      <xdr:col>86</xdr:col>
      <xdr:colOff>25400</xdr:colOff>
      <xdr:row>99</xdr:row>
      <xdr:rowOff>48684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2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94378</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5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147701</xdr:rowOff>
    </xdr:from>
    <xdr:to>
      <xdr:col>86</xdr:col>
      <xdr:colOff>25400</xdr:colOff>
      <xdr:row>90</xdr:row>
      <xdr:rowOff>147701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78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39818</xdr:rowOff>
    </xdr:from>
    <xdr:to>
      <xdr:col>85</xdr:col>
      <xdr:colOff>127000</xdr:colOff>
      <xdr:row>95</xdr:row>
      <xdr:rowOff>78338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156118"/>
          <a:ext cx="838200" cy="20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160253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48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10376</xdr:rowOff>
    </xdr:from>
    <xdr:to>
      <xdr:col>85</xdr:col>
      <xdr:colOff>177800</xdr:colOff>
      <xdr:row>96</xdr:row>
      <xdr:rowOff>111976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469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39818</xdr:rowOff>
    </xdr:from>
    <xdr:to>
      <xdr:col>81</xdr:col>
      <xdr:colOff>50800</xdr:colOff>
      <xdr:row>97</xdr:row>
      <xdr:rowOff>117983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156118"/>
          <a:ext cx="889000" cy="5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109981</xdr:rowOff>
    </xdr:from>
    <xdr:to>
      <xdr:col>81</xdr:col>
      <xdr:colOff>101600</xdr:colOff>
      <xdr:row>96</xdr:row>
      <xdr:rowOff>40131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39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31258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117983</xdr:rowOff>
    </xdr:from>
    <xdr:to>
      <xdr:col>76</xdr:col>
      <xdr:colOff>114300</xdr:colOff>
      <xdr:row>97</xdr:row>
      <xdr:rowOff>152338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48633"/>
          <a:ext cx="889000" cy="3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79887</xdr:rowOff>
    </xdr:from>
    <xdr:to>
      <xdr:col>76</xdr:col>
      <xdr:colOff>165100</xdr:colOff>
      <xdr:row>98</xdr:row>
      <xdr:rowOff>10037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1164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152338</xdr:rowOff>
    </xdr:from>
    <xdr:to>
      <xdr:col>71</xdr:col>
      <xdr:colOff>177800</xdr:colOff>
      <xdr:row>98</xdr:row>
      <xdr:rowOff>149285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82988"/>
          <a:ext cx="889000" cy="16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141168</xdr:rowOff>
    </xdr:from>
    <xdr:to>
      <xdr:col>72</xdr:col>
      <xdr:colOff>38100</xdr:colOff>
      <xdr:row>98</xdr:row>
      <xdr:rowOff>71318</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62445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66596</xdr:rowOff>
    </xdr:from>
    <xdr:to>
      <xdr:col>67</xdr:col>
      <xdr:colOff>101600</xdr:colOff>
      <xdr:row>97</xdr:row>
      <xdr:rowOff>168196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13273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4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27538</xdr:rowOff>
    </xdr:from>
    <xdr:to>
      <xdr:col>85</xdr:col>
      <xdr:colOff>177800</xdr:colOff>
      <xdr:row>95</xdr:row>
      <xdr:rowOff>129138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31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50415</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16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160468</xdr:rowOff>
    </xdr:from>
    <xdr:to>
      <xdr:col>81</xdr:col>
      <xdr:colOff>101600</xdr:colOff>
      <xdr:row>94</xdr:row>
      <xdr:rowOff>90618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1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107145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58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67183</xdr:rowOff>
    </xdr:from>
    <xdr:to>
      <xdr:col>76</xdr:col>
      <xdr:colOff>165100</xdr:colOff>
      <xdr:row>97</xdr:row>
      <xdr:rowOff>168783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13860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7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101538</xdr:rowOff>
    </xdr:from>
    <xdr:to>
      <xdr:col>72</xdr:col>
      <xdr:colOff>38100</xdr:colOff>
      <xdr:row>98</xdr:row>
      <xdr:rowOff>31688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48215</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50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98485</xdr:rowOff>
    </xdr:from>
    <xdr:to>
      <xdr:col>67</xdr:col>
      <xdr:colOff>101600</xdr:colOff>
      <xdr:row>99</xdr:row>
      <xdr:rowOff>28635</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19762</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111765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98165"/>
          <a:ext cx="1269" cy="105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58442</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7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111765</xdr:rowOff>
    </xdr:from>
    <xdr:to>
      <xdr:col>116</xdr:col>
      <xdr:colOff>152400</xdr:colOff>
      <xdr:row>32</xdr:row>
      <xdr:rowOff>111765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98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136100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8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113223</xdr:rowOff>
    </xdr:from>
    <xdr:to>
      <xdr:col>116</xdr:col>
      <xdr:colOff>114300</xdr:colOff>
      <xdr:row>38</xdr:row>
      <xdr:rowOff>43373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97953</xdr:rowOff>
    </xdr:from>
    <xdr:to>
      <xdr:col>112</xdr:col>
      <xdr:colOff>38100</xdr:colOff>
      <xdr:row>38</xdr:row>
      <xdr:rowOff>28102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16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44630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113091</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28191"/>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76327</xdr:rowOff>
    </xdr:from>
    <xdr:to>
      <xdr:col>107</xdr:col>
      <xdr:colOff>101600</xdr:colOff>
      <xdr:row>38</xdr:row>
      <xdr:rowOff>6477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23004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19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89179</xdr:rowOff>
    </xdr:from>
    <xdr:to>
      <xdr:col>102</xdr:col>
      <xdr:colOff>114300</xdr:colOff>
      <xdr:row>38</xdr:row>
      <xdr:rowOff>113091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04279"/>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130139</xdr:rowOff>
    </xdr:from>
    <xdr:to>
      <xdr:col>102</xdr:col>
      <xdr:colOff>165100</xdr:colOff>
      <xdr:row>38</xdr:row>
      <xdr:rowOff>60289</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7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76816</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4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121773</xdr:rowOff>
    </xdr:from>
    <xdr:to>
      <xdr:col>98</xdr:col>
      <xdr:colOff>38100</xdr:colOff>
      <xdr:row>38</xdr:row>
      <xdr:rowOff>51922</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654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68450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62291</xdr:rowOff>
    </xdr:from>
    <xdr:to>
      <xdr:col>102</xdr:col>
      <xdr:colOff>165100</xdr:colOff>
      <xdr:row>38</xdr:row>
      <xdr:rowOff>163891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155018</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7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38379</xdr:rowOff>
    </xdr:from>
    <xdr:to>
      <xdr:col>98</xdr:col>
      <xdr:colOff>38100</xdr:colOff>
      <xdr:row>38</xdr:row>
      <xdr:rowOff>139979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131106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6426</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921826"/>
          <a:ext cx="1269" cy="1161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124553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9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6426</xdr:rowOff>
    </xdr:from>
    <xdr:to>
      <xdr:col>116</xdr:col>
      <xdr:colOff>152400</xdr:colOff>
      <xdr:row>52</xdr:row>
      <xdr:rowOff>6426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921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59279</xdr:rowOff>
    </xdr:from>
    <xdr:to>
      <xdr:col>116</xdr:col>
      <xdr:colOff>63500</xdr:colOff>
      <xdr:row>58</xdr:row>
      <xdr:rowOff>61061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03379"/>
          <a:ext cx="8382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131985</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33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109108</xdr:rowOff>
    </xdr:from>
    <xdr:to>
      <xdr:col>116</xdr:col>
      <xdr:colOff>114300</xdr:colOff>
      <xdr:row>58</xdr:row>
      <xdr:rowOff>39258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61061</xdr:rowOff>
    </xdr:from>
    <xdr:to>
      <xdr:col>111</xdr:col>
      <xdr:colOff>177800</xdr:colOff>
      <xdr:row>58</xdr:row>
      <xdr:rowOff>62616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05161"/>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97587</xdr:rowOff>
    </xdr:from>
    <xdr:to>
      <xdr:col>112</xdr:col>
      <xdr:colOff>38100</xdr:colOff>
      <xdr:row>58</xdr:row>
      <xdr:rowOff>27737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44264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52694</xdr:rowOff>
    </xdr:from>
    <xdr:to>
      <xdr:col>107</xdr:col>
      <xdr:colOff>50800</xdr:colOff>
      <xdr:row>58</xdr:row>
      <xdr:rowOff>62616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996794"/>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130002</xdr:rowOff>
    </xdr:from>
    <xdr:to>
      <xdr:col>107</xdr:col>
      <xdr:colOff>101600</xdr:colOff>
      <xdr:row>58</xdr:row>
      <xdr:rowOff>60152</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76679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52694</xdr:rowOff>
    </xdr:from>
    <xdr:to>
      <xdr:col>102</xdr:col>
      <xdr:colOff>114300</xdr:colOff>
      <xdr:row>58</xdr:row>
      <xdr:rowOff>54524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9679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152908</xdr:rowOff>
    </xdr:from>
    <xdr:to>
      <xdr:col>102</xdr:col>
      <xdr:colOff>165100</xdr:colOff>
      <xdr:row>58</xdr:row>
      <xdr:rowOff>83058</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99585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113452</xdr:rowOff>
    </xdr:from>
    <xdr:to>
      <xdr:col>98</xdr:col>
      <xdr:colOff>38100</xdr:colOff>
      <xdr:row>58</xdr:row>
      <xdr:rowOff>43602</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8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60129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6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8479</xdr:rowOff>
    </xdr:from>
    <xdr:to>
      <xdr:col>116</xdr:col>
      <xdr:colOff>114300</xdr:colOff>
      <xdr:row>58</xdr:row>
      <xdr:rowOff>110079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5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94856</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6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10261</xdr:rowOff>
    </xdr:from>
    <xdr:to>
      <xdr:col>112</xdr:col>
      <xdr:colOff>38100</xdr:colOff>
      <xdr:row>58</xdr:row>
      <xdr:rowOff>111861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102988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4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11816</xdr:rowOff>
    </xdr:from>
    <xdr:to>
      <xdr:col>107</xdr:col>
      <xdr:colOff>101600</xdr:colOff>
      <xdr:row>58</xdr:row>
      <xdr:rowOff>113416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104543</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4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1894</xdr:rowOff>
    </xdr:from>
    <xdr:to>
      <xdr:col>102</xdr:col>
      <xdr:colOff>165100</xdr:colOff>
      <xdr:row>58</xdr:row>
      <xdr:rowOff>103494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94621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3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3724</xdr:rowOff>
    </xdr:from>
    <xdr:to>
      <xdr:col>98</xdr:col>
      <xdr:colOff>38100</xdr:colOff>
      <xdr:row>58</xdr:row>
      <xdr:rowOff>105324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96451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4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152273</xdr:rowOff>
    </xdr:from>
    <xdr:to>
      <xdr:col>116</xdr:col>
      <xdr:colOff>62864</xdr:colOff>
      <xdr:row>78</xdr:row>
      <xdr:rowOff>125622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1982323"/>
          <a:ext cx="1269" cy="1516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129449</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0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125622</xdr:rowOff>
    </xdr:from>
    <xdr:to>
      <xdr:col>116</xdr:col>
      <xdr:colOff>152400</xdr:colOff>
      <xdr:row>78</xdr:row>
      <xdr:rowOff>125622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98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98950</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5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152273</xdr:rowOff>
    </xdr:from>
    <xdr:to>
      <xdr:col>116</xdr:col>
      <xdr:colOff>152400</xdr:colOff>
      <xdr:row>69</xdr:row>
      <xdr:rowOff>152273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198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44965</xdr:rowOff>
    </xdr:from>
    <xdr:to>
      <xdr:col>116</xdr:col>
      <xdr:colOff>63500</xdr:colOff>
      <xdr:row>74</xdr:row>
      <xdr:rowOff>104363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732265"/>
          <a:ext cx="8382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138631</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8259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160204</xdr:rowOff>
    </xdr:from>
    <xdr:to>
      <xdr:col>116</xdr:col>
      <xdr:colOff>114300</xdr:colOff>
      <xdr:row>75</xdr:row>
      <xdr:rowOff>90354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104363</xdr:rowOff>
    </xdr:from>
    <xdr:to>
      <xdr:col>111</xdr:col>
      <xdr:colOff>177800</xdr:colOff>
      <xdr:row>75</xdr:row>
      <xdr:rowOff>3645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91663"/>
          <a:ext cx="889000" cy="7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144602</xdr:rowOff>
    </xdr:from>
    <xdr:to>
      <xdr:col>112</xdr:col>
      <xdr:colOff>38100</xdr:colOff>
      <xdr:row>75</xdr:row>
      <xdr:rowOff>74752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65879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158197</xdr:rowOff>
    </xdr:from>
    <xdr:to>
      <xdr:col>107</xdr:col>
      <xdr:colOff>50800</xdr:colOff>
      <xdr:row>75</xdr:row>
      <xdr:rowOff>3645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845497"/>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27616</xdr:rowOff>
    </xdr:from>
    <xdr:to>
      <xdr:col>107</xdr:col>
      <xdr:colOff>101600</xdr:colOff>
      <xdr:row>75</xdr:row>
      <xdr:rowOff>129216</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120344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158197</xdr:rowOff>
    </xdr:from>
    <xdr:to>
      <xdr:col>102</xdr:col>
      <xdr:colOff>114300</xdr:colOff>
      <xdr:row>75</xdr:row>
      <xdr:rowOff>31877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45497"/>
          <a:ext cx="889000" cy="4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163843</xdr:rowOff>
    </xdr:from>
    <xdr:to>
      <xdr:col>102</xdr:col>
      <xdr:colOff>165100</xdr:colOff>
      <xdr:row>75</xdr:row>
      <xdr:rowOff>93993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85120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146774</xdr:rowOff>
    </xdr:from>
    <xdr:to>
      <xdr:col>98</xdr:col>
      <xdr:colOff>38100</xdr:colOff>
      <xdr:row>75</xdr:row>
      <xdr:rowOff>76924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93451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60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165615</xdr:rowOff>
    </xdr:from>
    <xdr:to>
      <xdr:col>116</xdr:col>
      <xdr:colOff>114300</xdr:colOff>
      <xdr:row>74</xdr:row>
      <xdr:rowOff>95765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8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17042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53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53563</xdr:rowOff>
    </xdr:from>
    <xdr:to>
      <xdr:col>112</xdr:col>
      <xdr:colOff>38100</xdr:colOff>
      <xdr:row>74</xdr:row>
      <xdr:rowOff>155163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4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240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51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124295</xdr:rowOff>
    </xdr:from>
    <xdr:to>
      <xdr:col>107</xdr:col>
      <xdr:colOff>101600</xdr:colOff>
      <xdr:row>75</xdr:row>
      <xdr:rowOff>54445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70972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58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107397</xdr:rowOff>
    </xdr:from>
    <xdr:to>
      <xdr:col>102</xdr:col>
      <xdr:colOff>165100</xdr:colOff>
      <xdr:row>75</xdr:row>
      <xdr:rowOff>37547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7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54074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5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152527</xdr:rowOff>
    </xdr:from>
    <xdr:to>
      <xdr:col>98</xdr:col>
      <xdr:colOff>38100</xdr:colOff>
      <xdr:row>75</xdr:row>
      <xdr:rowOff>82677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3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73804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93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繰上償還を行ったこともあり、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84,042</a:t>
          </a:r>
          <a:r>
            <a:rPr kumimoji="1" lang="ja-JP" altLang="ja-JP" sz="1100">
              <a:solidFill>
                <a:schemeClr val="dk1"/>
              </a:solidFill>
              <a:effectLst/>
              <a:latin typeface="+mn-lt"/>
              <a:ea typeface="+mn-ea"/>
              <a:cs typeface="+mn-cs"/>
            </a:rPr>
            <a:t>円となって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全国平均、県平均及び、類似団体平均と比較して一人当たりのコストが非常に高い状況となっており、増加傾向にある。これは、平成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年度にかけて実施された、幼稚園、小・中学校の第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次統合に係る教育施設適正配置事業で発行した地方債の償還によるものであり、令和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億円を超える見通しとなっている。このため、</a:t>
          </a:r>
          <a:r>
            <a:rPr kumimoji="1" lang="ja-JP" altLang="ja-JP" sz="1100" baseline="0">
              <a:solidFill>
                <a:schemeClr val="dk1"/>
              </a:solidFill>
              <a:effectLst/>
              <a:latin typeface="+mn-lt"/>
              <a:ea typeface="+mn-ea"/>
              <a:cs typeface="+mn-cs"/>
            </a:rPr>
            <a:t>起債額の上限設定により公債費の縮減に努めていく。</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維持補修</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13,508</a:t>
          </a:r>
          <a:r>
            <a:rPr kumimoji="1" lang="ja-JP" altLang="ja-JP" sz="1100">
              <a:solidFill>
                <a:schemeClr val="dk1"/>
              </a:solidFill>
              <a:effectLst/>
              <a:latin typeface="+mn-lt"/>
              <a:ea typeface="+mn-ea"/>
              <a:cs typeface="+mn-cs"/>
            </a:rPr>
            <a:t>円となっており、全国平均、県平均及び、類似団体平均と比較して一人当たりのコストが</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状況となっている。これは、</a:t>
          </a:r>
          <a:r>
            <a:rPr kumimoji="1" lang="ja-JP" altLang="en-US" sz="1100">
              <a:solidFill>
                <a:schemeClr val="dk1"/>
              </a:solidFill>
              <a:effectLst/>
              <a:latin typeface="+mn-lt"/>
              <a:ea typeface="+mn-ea"/>
              <a:cs typeface="+mn-cs"/>
            </a:rPr>
            <a:t>当町が豪雪地域であることが原因となっている。年度によって増減が大きく出ているのも同様の理由からと考えられる。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・普通建設事業費は</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48,568</a:t>
          </a:r>
          <a:r>
            <a:rPr kumimoji="1" lang="ja-JP" altLang="ja-JP" sz="1100" b="0" i="0" baseline="0">
              <a:solidFill>
                <a:schemeClr val="dk1"/>
              </a:solidFill>
              <a:effectLst/>
              <a:latin typeface="+mn-lt"/>
              <a:ea typeface="+mn-ea"/>
              <a:cs typeface="+mn-cs"/>
            </a:rPr>
            <a:t>円となっており、</a:t>
          </a:r>
          <a:r>
            <a:rPr kumimoji="1" lang="ja-JP" altLang="en-US" sz="1100" b="0" i="0" baseline="0">
              <a:solidFill>
                <a:schemeClr val="dk1"/>
              </a:solidFill>
              <a:effectLst/>
              <a:latin typeface="+mn-lt"/>
              <a:ea typeface="+mn-ea"/>
              <a:cs typeface="+mn-cs"/>
            </a:rPr>
            <a:t>前年度から大きく減額になっている。また、</a:t>
          </a:r>
          <a:r>
            <a:rPr kumimoji="1" lang="ja-JP" altLang="ja-JP" sz="1100" b="0" i="0" baseline="0">
              <a:solidFill>
                <a:schemeClr val="dk1"/>
              </a:solidFill>
              <a:effectLst/>
              <a:latin typeface="+mn-lt"/>
              <a:ea typeface="+mn-ea"/>
              <a:cs typeface="+mn-cs"/>
            </a:rPr>
            <a:t>全国平均及び、類似団体平均と比較して一人当たりのコストが</a:t>
          </a:r>
          <a:r>
            <a:rPr kumimoji="1" lang="ja-JP" altLang="en-US" sz="1100" b="0" i="0" baseline="0">
              <a:solidFill>
                <a:schemeClr val="dk1"/>
              </a:solidFill>
              <a:effectLst/>
              <a:latin typeface="+mn-lt"/>
              <a:ea typeface="+mn-ea"/>
              <a:cs typeface="+mn-cs"/>
            </a:rPr>
            <a:t>低い</a:t>
          </a:r>
          <a:r>
            <a:rPr kumimoji="1" lang="ja-JP" altLang="ja-JP" sz="1100" b="0" i="0" baseline="0">
              <a:solidFill>
                <a:schemeClr val="dk1"/>
              </a:solidFill>
              <a:effectLst/>
              <a:latin typeface="+mn-lt"/>
              <a:ea typeface="+mn-ea"/>
              <a:cs typeface="+mn-cs"/>
            </a:rPr>
            <a:t>状況となっている。これは、令和３年度は町内にある病院の新設工事が完了し、建設負担金の支払いがあったため</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大きく増となっている。今後、施設の老朽化が進行していくことから、公共施設等総合管理計画個別施設計画に基づき、将来にわたって必要な資産の選択と維持管理を計画的に行っていく。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16256</xdr:rowOff>
    </xdr:from>
    <xdr:to>
      <xdr:col>24</xdr:col>
      <xdr:colOff>62865</xdr:colOff>
      <xdr:row>39</xdr:row>
      <xdr:rowOff>73406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1206"/>
          <a:ext cx="127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77233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73406</xdr:rowOff>
    </xdr:from>
    <xdr:to>
      <xdr:col>24</xdr:col>
      <xdr:colOff>152400</xdr:colOff>
      <xdr:row>39</xdr:row>
      <xdr:rowOff>73406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9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134383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0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16256</xdr:rowOff>
    </xdr:from>
    <xdr:to>
      <xdr:col>24</xdr:col>
      <xdr:colOff>152400</xdr:colOff>
      <xdr:row>31</xdr:row>
      <xdr:rowOff>16256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1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47879</xdr:rowOff>
    </xdr:from>
    <xdr:to>
      <xdr:col>24</xdr:col>
      <xdr:colOff>63500</xdr:colOff>
      <xdr:row>35</xdr:row>
      <xdr:rowOff>57404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862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61993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2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83566</xdr:rowOff>
    </xdr:from>
    <xdr:to>
      <xdr:col>24</xdr:col>
      <xdr:colOff>114300</xdr:colOff>
      <xdr:row>36</xdr:row>
      <xdr:rowOff>13716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47879</xdr:rowOff>
    </xdr:from>
    <xdr:to>
      <xdr:col>19</xdr:col>
      <xdr:colOff>177800</xdr:colOff>
      <xdr:row>35</xdr:row>
      <xdr:rowOff>163703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8629"/>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129667</xdr:rowOff>
    </xdr:from>
    <xdr:to>
      <xdr:col>20</xdr:col>
      <xdr:colOff>38100</xdr:colOff>
      <xdr:row>36</xdr:row>
      <xdr:rowOff>59817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50944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142367</xdr:rowOff>
    </xdr:from>
    <xdr:to>
      <xdr:col>15</xdr:col>
      <xdr:colOff>50800</xdr:colOff>
      <xdr:row>35</xdr:row>
      <xdr:rowOff>163703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00217"/>
          <a:ext cx="889000" cy="3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165100</xdr:rowOff>
    </xdr:from>
    <xdr:to>
      <xdr:col>15</xdr:col>
      <xdr:colOff>101600</xdr:colOff>
      <xdr:row>36</xdr:row>
      <xdr:rowOff>95250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86377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120269</xdr:rowOff>
    </xdr:from>
    <xdr:to>
      <xdr:col>10</xdr:col>
      <xdr:colOff>114300</xdr:colOff>
      <xdr:row>33</xdr:row>
      <xdr:rowOff>142367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78119"/>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5080</xdr:rowOff>
    </xdr:from>
    <xdr:to>
      <xdr:col>10</xdr:col>
      <xdr:colOff>165100</xdr:colOff>
      <xdr:row>35</xdr:row>
      <xdr:rowOff>106680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97807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148336</xdr:rowOff>
    </xdr:from>
    <xdr:to>
      <xdr:col>6</xdr:col>
      <xdr:colOff>38100</xdr:colOff>
      <xdr:row>35</xdr:row>
      <xdr:rowOff>78486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69613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6604</xdr:rowOff>
    </xdr:from>
    <xdr:to>
      <xdr:col>24</xdr:col>
      <xdr:colOff>114300</xdr:colOff>
      <xdr:row>35</xdr:row>
      <xdr:rowOff>108204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29481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168529</xdr:rowOff>
    </xdr:from>
    <xdr:to>
      <xdr:col>20</xdr:col>
      <xdr:colOff>38100</xdr:colOff>
      <xdr:row>35</xdr:row>
      <xdr:rowOff>98679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115206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112903</xdr:rowOff>
    </xdr:from>
    <xdr:to>
      <xdr:col>15</xdr:col>
      <xdr:colOff>101600</xdr:colOff>
      <xdr:row>36</xdr:row>
      <xdr:rowOff>43053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59580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8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91567</xdr:rowOff>
    </xdr:from>
    <xdr:to>
      <xdr:col>10</xdr:col>
      <xdr:colOff>165100</xdr:colOff>
      <xdr:row>34</xdr:row>
      <xdr:rowOff>21717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38244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69469</xdr:rowOff>
    </xdr:from>
    <xdr:to>
      <xdr:col>6</xdr:col>
      <xdr:colOff>38100</xdr:colOff>
      <xdr:row>33</xdr:row>
      <xdr:rowOff>171069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16146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0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114124</xdr:rowOff>
    </xdr:from>
    <xdr:to>
      <xdr:col>24</xdr:col>
      <xdr:colOff>62865</xdr:colOff>
      <xdr:row>58</xdr:row>
      <xdr:rowOff>132559</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86624"/>
          <a:ext cx="1270" cy="139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136386</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08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132559</xdr:rowOff>
    </xdr:from>
    <xdr:to>
      <xdr:col>24</xdr:col>
      <xdr:colOff>152400</xdr:colOff>
      <xdr:row>58</xdr:row>
      <xdr:rowOff>132559</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07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60801</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6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202,797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114124</xdr:rowOff>
    </xdr:from>
    <xdr:to>
      <xdr:col>24</xdr:col>
      <xdr:colOff>152400</xdr:colOff>
      <xdr:row>50</xdr:row>
      <xdr:rowOff>114124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8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56883</xdr:rowOff>
    </xdr:from>
    <xdr:to>
      <xdr:col>24</xdr:col>
      <xdr:colOff>63500</xdr:colOff>
      <xdr:row>55</xdr:row>
      <xdr:rowOff>107614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9486633"/>
          <a:ext cx="838200" cy="5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67667</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325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44790</xdr:rowOff>
    </xdr:from>
    <xdr:to>
      <xdr:col>24</xdr:col>
      <xdr:colOff>114300</xdr:colOff>
      <xdr:row>55</xdr:row>
      <xdr:rowOff>146390</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4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70416</xdr:rowOff>
    </xdr:from>
    <xdr:to>
      <xdr:col>19</xdr:col>
      <xdr:colOff>177800</xdr:colOff>
      <xdr:row>55</xdr:row>
      <xdr:rowOff>56883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8985816"/>
          <a:ext cx="889000" cy="50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14943</xdr:rowOff>
    </xdr:from>
    <xdr:to>
      <xdr:col>20</xdr:col>
      <xdr:colOff>38100</xdr:colOff>
      <xdr:row>55</xdr:row>
      <xdr:rowOff>116543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44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107670</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497795" y="953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70416</xdr:rowOff>
    </xdr:from>
    <xdr:to>
      <xdr:col>15</xdr:col>
      <xdr:colOff>50800</xdr:colOff>
      <xdr:row>58</xdr:row>
      <xdr:rowOff>25071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8985816"/>
          <a:ext cx="889000" cy="98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131758</xdr:rowOff>
    </xdr:from>
    <xdr:to>
      <xdr:col>15</xdr:col>
      <xdr:colOff>101600</xdr:colOff>
      <xdr:row>51</xdr:row>
      <xdr:rowOff>61908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870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78435</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08795" y="847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25071</xdr:rowOff>
    </xdr:from>
    <xdr:to>
      <xdr:col>10</xdr:col>
      <xdr:colOff>114300</xdr:colOff>
      <xdr:row>58</xdr:row>
      <xdr:rowOff>107897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9969171"/>
          <a:ext cx="889000" cy="8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49874</xdr:rowOff>
    </xdr:from>
    <xdr:to>
      <xdr:col>10</xdr:col>
      <xdr:colOff>165100</xdr:colOff>
      <xdr:row>56</xdr:row>
      <xdr:rowOff>151474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65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168001</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42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124589</xdr:rowOff>
    </xdr:from>
    <xdr:to>
      <xdr:col>6</xdr:col>
      <xdr:colOff>38100</xdr:colOff>
      <xdr:row>56</xdr:row>
      <xdr:rowOff>54739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55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71266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932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56814</xdr:rowOff>
    </xdr:from>
    <xdr:to>
      <xdr:col>24</xdr:col>
      <xdr:colOff>114300</xdr:colOff>
      <xdr:row>55</xdr:row>
      <xdr:rowOff>158414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4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35241</xdr:rowOff>
    </xdr:from>
    <xdr:ext cx="599010"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464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6083</xdr:rowOff>
    </xdr:from>
    <xdr:to>
      <xdr:col>20</xdr:col>
      <xdr:colOff>38100</xdr:colOff>
      <xdr:row>55</xdr:row>
      <xdr:rowOff>107683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4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124210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97795" y="921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19616</xdr:rowOff>
    </xdr:from>
    <xdr:to>
      <xdr:col>15</xdr:col>
      <xdr:colOff>101600</xdr:colOff>
      <xdr:row>52</xdr:row>
      <xdr:rowOff>121216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893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112343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08795" y="90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145721</xdr:rowOff>
    </xdr:from>
    <xdr:to>
      <xdr:col>10</xdr:col>
      <xdr:colOff>165100</xdr:colOff>
      <xdr:row>58</xdr:row>
      <xdr:rowOff>75871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91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66998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01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57097</xdr:rowOff>
    </xdr:from>
    <xdr:to>
      <xdr:col>6</xdr:col>
      <xdr:colOff>38100</xdr:colOff>
      <xdr:row>58</xdr:row>
      <xdr:rowOff>158697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1000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149824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1009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154025</xdr:rowOff>
    </xdr:from>
    <xdr:to>
      <xdr:col>24</xdr:col>
      <xdr:colOff>62865</xdr:colOff>
      <xdr:row>76</xdr:row>
      <xdr:rowOff>116219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55525"/>
          <a:ext cx="1270" cy="99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120046</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150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116219</xdr:rowOff>
    </xdr:from>
    <xdr:to>
      <xdr:col>24</xdr:col>
      <xdr:colOff>152400</xdr:colOff>
      <xdr:row>76</xdr:row>
      <xdr:rowOff>116219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14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100702</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3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226,684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154025</xdr:rowOff>
    </xdr:from>
    <xdr:to>
      <xdr:col>24</xdr:col>
      <xdr:colOff>152400</xdr:colOff>
      <xdr:row>70</xdr:row>
      <xdr:rowOff>154025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5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70021</xdr:rowOff>
    </xdr:from>
    <xdr:to>
      <xdr:col>24</xdr:col>
      <xdr:colOff>63500</xdr:colOff>
      <xdr:row>76</xdr:row>
      <xdr:rowOff>53834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2928771"/>
          <a:ext cx="838200" cy="15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59776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575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36899</xdr:rowOff>
    </xdr:from>
    <xdr:to>
      <xdr:col>24</xdr:col>
      <xdr:colOff>114300</xdr:colOff>
      <xdr:row>74</xdr:row>
      <xdr:rowOff>138499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2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70021</xdr:rowOff>
    </xdr:from>
    <xdr:to>
      <xdr:col>19</xdr:col>
      <xdr:colOff>177800</xdr:colOff>
      <xdr:row>77</xdr:row>
      <xdr:rowOff>108992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928771"/>
          <a:ext cx="889000" cy="38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122558</xdr:rowOff>
    </xdr:from>
    <xdr:to>
      <xdr:col>20</xdr:col>
      <xdr:colOff>38100</xdr:colOff>
      <xdr:row>74</xdr:row>
      <xdr:rowOff>52708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63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69235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41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108992</xdr:rowOff>
    </xdr:from>
    <xdr:to>
      <xdr:col>15</xdr:col>
      <xdr:colOff>50800</xdr:colOff>
      <xdr:row>77</xdr:row>
      <xdr:rowOff>134682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310642"/>
          <a:ext cx="889000" cy="2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112805</xdr:rowOff>
    </xdr:from>
    <xdr:to>
      <xdr:col>15</xdr:col>
      <xdr:colOff>101600</xdr:colOff>
      <xdr:row>76</xdr:row>
      <xdr:rowOff>42956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297155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59482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74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134682</xdr:rowOff>
    </xdr:from>
    <xdr:to>
      <xdr:col>10</xdr:col>
      <xdr:colOff>114300</xdr:colOff>
      <xdr:row>78</xdr:row>
      <xdr:rowOff>33063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36332"/>
          <a:ext cx="889000" cy="6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166689</xdr:rowOff>
    </xdr:from>
    <xdr:to>
      <xdr:col>10</xdr:col>
      <xdr:colOff>165100</xdr:colOff>
      <xdr:row>76</xdr:row>
      <xdr:rowOff>96839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02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113366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800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73039</xdr:rowOff>
    </xdr:from>
    <xdr:to>
      <xdr:col>6</xdr:col>
      <xdr:colOff>38100</xdr:colOff>
      <xdr:row>77</xdr:row>
      <xdr:rowOff>3189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1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19717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287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3034</xdr:rowOff>
    </xdr:from>
    <xdr:to>
      <xdr:col>24</xdr:col>
      <xdr:colOff>114300</xdr:colOff>
      <xdr:row>76</xdr:row>
      <xdr:rowOff>104634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89410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94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19221</xdr:rowOff>
    </xdr:from>
    <xdr:to>
      <xdr:col>20</xdr:col>
      <xdr:colOff>38100</xdr:colOff>
      <xdr:row>75</xdr:row>
      <xdr:rowOff>120821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87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111948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97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58192</xdr:rowOff>
    </xdr:from>
    <xdr:to>
      <xdr:col>15</xdr:col>
      <xdr:colOff>101600</xdr:colOff>
      <xdr:row>77</xdr:row>
      <xdr:rowOff>159792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5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150919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5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83882</xdr:rowOff>
    </xdr:from>
    <xdr:to>
      <xdr:col>10</xdr:col>
      <xdr:colOff>165100</xdr:colOff>
      <xdr:row>78</xdr:row>
      <xdr:rowOff>14032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8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5159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78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153713</xdr:rowOff>
    </xdr:from>
    <xdr:to>
      <xdr:col>6</xdr:col>
      <xdr:colOff>38100</xdr:colOff>
      <xdr:row>78</xdr:row>
      <xdr:rowOff>83863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5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74990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4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21286</xdr:rowOff>
    </xdr:from>
    <xdr:to>
      <xdr:col>24</xdr:col>
      <xdr:colOff>62865</xdr:colOff>
      <xdr:row>98</xdr:row>
      <xdr:rowOff>82874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94686"/>
          <a:ext cx="1270" cy="109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86701</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8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82874</xdr:rowOff>
    </xdr:from>
    <xdr:to>
      <xdr:col>24</xdr:col>
      <xdr:colOff>152400</xdr:colOff>
      <xdr:row>98</xdr:row>
      <xdr:rowOff>82874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4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139413</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56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21286</xdr:rowOff>
    </xdr:from>
    <xdr:to>
      <xdr:col>24</xdr:col>
      <xdr:colOff>152400</xdr:colOff>
      <xdr:row>92</xdr:row>
      <xdr:rowOff>21286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94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141815</xdr:rowOff>
    </xdr:from>
    <xdr:to>
      <xdr:col>24</xdr:col>
      <xdr:colOff>63500</xdr:colOff>
      <xdr:row>97</xdr:row>
      <xdr:rowOff>26639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5743765"/>
          <a:ext cx="838200" cy="91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99795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16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76918</xdr:rowOff>
    </xdr:from>
    <xdr:to>
      <xdr:col>24</xdr:col>
      <xdr:colOff>114300</xdr:colOff>
      <xdr:row>96</xdr:row>
      <xdr:rowOff>7068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6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141815</xdr:rowOff>
    </xdr:from>
    <xdr:to>
      <xdr:col>19</xdr:col>
      <xdr:colOff>177800</xdr:colOff>
      <xdr:row>97</xdr:row>
      <xdr:rowOff>48888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5743765"/>
          <a:ext cx="889000" cy="93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33883</xdr:rowOff>
    </xdr:from>
    <xdr:to>
      <xdr:col>20</xdr:col>
      <xdr:colOff>38100</xdr:colOff>
      <xdr:row>95</xdr:row>
      <xdr:rowOff>135483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2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126610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1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48888</xdr:rowOff>
    </xdr:from>
    <xdr:to>
      <xdr:col>15</xdr:col>
      <xdr:colOff>50800</xdr:colOff>
      <xdr:row>98</xdr:row>
      <xdr:rowOff>39763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79538"/>
          <a:ext cx="889000" cy="16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92405</xdr:rowOff>
    </xdr:from>
    <xdr:to>
      <xdr:col>15</xdr:col>
      <xdr:colOff>101600</xdr:colOff>
      <xdr:row>96</xdr:row>
      <xdr:rowOff>22555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3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39082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15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37534</xdr:rowOff>
    </xdr:from>
    <xdr:to>
      <xdr:col>10</xdr:col>
      <xdr:colOff>114300</xdr:colOff>
      <xdr:row>98</xdr:row>
      <xdr:rowOff>39763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839634"/>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63869</xdr:rowOff>
    </xdr:from>
    <xdr:to>
      <xdr:col>10</xdr:col>
      <xdr:colOff>165100</xdr:colOff>
      <xdr:row>96</xdr:row>
      <xdr:rowOff>165469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2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10546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9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96692</xdr:rowOff>
    </xdr:from>
    <xdr:to>
      <xdr:col>6</xdr:col>
      <xdr:colOff>38100</xdr:colOff>
      <xdr:row>97</xdr:row>
      <xdr:rowOff>26842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55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43369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3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147289</xdr:rowOff>
    </xdr:from>
    <xdr:to>
      <xdr:col>24</xdr:col>
      <xdr:colOff>114300</xdr:colOff>
      <xdr:row>97</xdr:row>
      <xdr:rowOff>77439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125716</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91015</xdr:rowOff>
    </xdr:from>
    <xdr:to>
      <xdr:col>20</xdr:col>
      <xdr:colOff>38100</xdr:colOff>
      <xdr:row>92</xdr:row>
      <xdr:rowOff>21165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569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37692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46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169538</xdr:rowOff>
    </xdr:from>
    <xdr:to>
      <xdr:col>15</xdr:col>
      <xdr:colOff>101600</xdr:colOff>
      <xdr:row>97</xdr:row>
      <xdr:rowOff>99688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90815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2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160413</xdr:rowOff>
    </xdr:from>
    <xdr:to>
      <xdr:col>10</xdr:col>
      <xdr:colOff>165100</xdr:colOff>
      <xdr:row>98</xdr:row>
      <xdr:rowOff>90563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9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81690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8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158184</xdr:rowOff>
    </xdr:from>
    <xdr:to>
      <xdr:col>6</xdr:col>
      <xdr:colOff>38100</xdr:colOff>
      <xdr:row>98</xdr:row>
      <xdr:rowOff>88334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8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79461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8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124613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68113"/>
          <a:ext cx="1270" cy="138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71290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4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124613</xdr:rowOff>
    </xdr:from>
    <xdr:to>
      <xdr:col>55</xdr:col>
      <xdr:colOff>88900</xdr:colOff>
      <xdr:row>30</xdr:row>
      <xdr:rowOff>124613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68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77064</xdr:rowOff>
    </xdr:from>
    <xdr:to>
      <xdr:col>55</xdr:col>
      <xdr:colOff>0</xdr:colOff>
      <xdr:row>37</xdr:row>
      <xdr:rowOff>77978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2071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24909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971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2032</xdr:rowOff>
    </xdr:from>
    <xdr:to>
      <xdr:col>55</xdr:col>
      <xdr:colOff>50800</xdr:colOff>
      <xdr:row>37</xdr:row>
      <xdr:rowOff>103632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75235</xdr:rowOff>
    </xdr:from>
    <xdr:to>
      <xdr:col>50</xdr:col>
      <xdr:colOff>114300</xdr:colOff>
      <xdr:row>37</xdr:row>
      <xdr:rowOff>77978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1888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77013</xdr:rowOff>
    </xdr:from>
    <xdr:to>
      <xdr:col>50</xdr:col>
      <xdr:colOff>165100</xdr:colOff>
      <xdr:row>37</xdr:row>
      <xdr:rowOff>7163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4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23690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24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58775</xdr:rowOff>
    </xdr:from>
    <xdr:to>
      <xdr:col>45</xdr:col>
      <xdr:colOff>177800</xdr:colOff>
      <xdr:row>37</xdr:row>
      <xdr:rowOff>75235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40242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22149</xdr:rowOff>
    </xdr:from>
    <xdr:to>
      <xdr:col>46</xdr:col>
      <xdr:colOff>38100</xdr:colOff>
      <xdr:row>37</xdr:row>
      <xdr:rowOff>123749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36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140276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141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58775</xdr:rowOff>
    </xdr:from>
    <xdr:to>
      <xdr:col>41</xdr:col>
      <xdr:colOff>50800</xdr:colOff>
      <xdr:row>37</xdr:row>
      <xdr:rowOff>105410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02425"/>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91643</xdr:rowOff>
    </xdr:from>
    <xdr:to>
      <xdr:col>41</xdr:col>
      <xdr:colOff>101600</xdr:colOff>
      <xdr:row>38</xdr:row>
      <xdr:rowOff>21793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12920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26264</xdr:rowOff>
    </xdr:from>
    <xdr:to>
      <xdr:col>55</xdr:col>
      <xdr:colOff>50800</xdr:colOff>
      <xdr:row>37</xdr:row>
      <xdr:rowOff>127864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6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4691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48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27178</xdr:rowOff>
    </xdr:from>
    <xdr:to>
      <xdr:col>50</xdr:col>
      <xdr:colOff>165100</xdr:colOff>
      <xdr:row>37</xdr:row>
      <xdr:rowOff>128778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119905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24435</xdr:rowOff>
    </xdr:from>
    <xdr:to>
      <xdr:col>46</xdr:col>
      <xdr:colOff>38100</xdr:colOff>
      <xdr:row>37</xdr:row>
      <xdr:rowOff>126035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117162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4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7975</xdr:rowOff>
    </xdr:from>
    <xdr:to>
      <xdr:col>41</xdr:col>
      <xdr:colOff>101600</xdr:colOff>
      <xdr:row>37</xdr:row>
      <xdr:rowOff>109575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126102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12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54610</xdr:rowOff>
    </xdr:from>
    <xdr:to>
      <xdr:col>36</xdr:col>
      <xdr:colOff>165100</xdr:colOff>
      <xdr:row>37</xdr:row>
      <xdr:rowOff>156210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1287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1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70155</xdr:rowOff>
    </xdr:from>
    <xdr:to>
      <xdr:col>54</xdr:col>
      <xdr:colOff>189865</xdr:colOff>
      <xdr:row>58</xdr:row>
      <xdr:rowOff>143625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14105"/>
          <a:ext cx="1270" cy="1273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147452</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143625</xdr:rowOff>
    </xdr:from>
    <xdr:to>
      <xdr:col>55</xdr:col>
      <xdr:colOff>88900</xdr:colOff>
      <xdr:row>58</xdr:row>
      <xdr:rowOff>143625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16832</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8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105,976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70155</xdr:rowOff>
    </xdr:from>
    <xdr:to>
      <xdr:col>55</xdr:col>
      <xdr:colOff>88900</xdr:colOff>
      <xdr:row>51</xdr:row>
      <xdr:rowOff>70155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14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103734</xdr:rowOff>
    </xdr:from>
    <xdr:to>
      <xdr:col>55</xdr:col>
      <xdr:colOff>0</xdr:colOff>
      <xdr:row>56</xdr:row>
      <xdr:rowOff>103937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04934"/>
          <a:ext cx="8382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55732</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85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32855</xdr:rowOff>
    </xdr:from>
    <xdr:to>
      <xdr:col>55</xdr:col>
      <xdr:colOff>50800</xdr:colOff>
      <xdr:row>56</xdr:row>
      <xdr:rowOff>134455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3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103734</xdr:rowOff>
    </xdr:from>
    <xdr:to>
      <xdr:col>50</xdr:col>
      <xdr:colOff>114300</xdr:colOff>
      <xdr:row>56</xdr:row>
      <xdr:rowOff>169634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04934"/>
          <a:ext cx="889000" cy="6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61799</xdr:rowOff>
    </xdr:from>
    <xdr:to>
      <xdr:col>50</xdr:col>
      <xdr:colOff>165100</xdr:colOff>
      <xdr:row>56</xdr:row>
      <xdr:rowOff>163399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6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154526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75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169634</xdr:rowOff>
    </xdr:from>
    <xdr:to>
      <xdr:col>45</xdr:col>
      <xdr:colOff>177800</xdr:colOff>
      <xdr:row>57</xdr:row>
      <xdr:rowOff>31306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70834"/>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55169</xdr:rowOff>
    </xdr:from>
    <xdr:to>
      <xdr:col>46</xdr:col>
      <xdr:colOff>38100</xdr:colOff>
      <xdr:row>56</xdr:row>
      <xdr:rowOff>156769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5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1846</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3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123089</xdr:rowOff>
    </xdr:from>
    <xdr:to>
      <xdr:col>41</xdr:col>
      <xdr:colOff>50800</xdr:colOff>
      <xdr:row>57</xdr:row>
      <xdr:rowOff>31306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24289"/>
          <a:ext cx="8890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99454</xdr:rowOff>
    </xdr:from>
    <xdr:to>
      <xdr:col>41</xdr:col>
      <xdr:colOff>101600</xdr:colOff>
      <xdr:row>57</xdr:row>
      <xdr:rowOff>29604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46131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70726</xdr:rowOff>
    </xdr:from>
    <xdr:to>
      <xdr:col>36</xdr:col>
      <xdr:colOff>165100</xdr:colOff>
      <xdr:row>57</xdr:row>
      <xdr:rowOff>876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17403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4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53137</xdr:rowOff>
    </xdr:from>
    <xdr:to>
      <xdr:col>55</xdr:col>
      <xdr:colOff>50800</xdr:colOff>
      <xdr:row>56</xdr:row>
      <xdr:rowOff>154737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5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31564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3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52934</xdr:rowOff>
    </xdr:from>
    <xdr:to>
      <xdr:col>50</xdr:col>
      <xdr:colOff>165100</xdr:colOff>
      <xdr:row>56</xdr:row>
      <xdr:rowOff>154534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5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171061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2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118834</xdr:rowOff>
    </xdr:from>
    <xdr:to>
      <xdr:col>46</xdr:col>
      <xdr:colOff>38100</xdr:colOff>
      <xdr:row>57</xdr:row>
      <xdr:rowOff>48984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2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40111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1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151956</xdr:rowOff>
    </xdr:from>
    <xdr:to>
      <xdr:col>41</xdr:col>
      <xdr:colOff>101600</xdr:colOff>
      <xdr:row>57</xdr:row>
      <xdr:rowOff>82106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73233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4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72289</xdr:rowOff>
    </xdr:from>
    <xdr:to>
      <xdr:col>36</xdr:col>
      <xdr:colOff>165100</xdr:colOff>
      <xdr:row>57</xdr:row>
      <xdr:rowOff>2439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7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165016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76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9692</xdr:rowOff>
    </xdr:from>
    <xdr:to>
      <xdr:col>54</xdr:col>
      <xdr:colOff>189865</xdr:colOff>
      <xdr:row>78</xdr:row>
      <xdr:rowOff>154167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82642"/>
          <a:ext cx="1270" cy="1344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157994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3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154167</xdr:rowOff>
    </xdr:from>
    <xdr:to>
      <xdr:col>55</xdr:col>
      <xdr:colOff>88900</xdr:colOff>
      <xdr:row>78</xdr:row>
      <xdr:rowOff>154167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27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127819</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5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9692</xdr:rowOff>
    </xdr:from>
    <xdr:to>
      <xdr:col>55</xdr:col>
      <xdr:colOff>88900</xdr:colOff>
      <xdr:row>71</xdr:row>
      <xdr:rowOff>9692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82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17889</xdr:rowOff>
    </xdr:from>
    <xdr:to>
      <xdr:col>55</xdr:col>
      <xdr:colOff>0</xdr:colOff>
      <xdr:row>76</xdr:row>
      <xdr:rowOff>144304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048089"/>
          <a:ext cx="838200" cy="12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90517</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7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67640</xdr:rowOff>
    </xdr:from>
    <xdr:to>
      <xdr:col>55</xdr:col>
      <xdr:colOff>50800</xdr:colOff>
      <xdr:row>75</xdr:row>
      <xdr:rowOff>169239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9263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17889</xdr:rowOff>
    </xdr:from>
    <xdr:to>
      <xdr:col>50</xdr:col>
      <xdr:colOff>114300</xdr:colOff>
      <xdr:row>76</xdr:row>
      <xdr:rowOff>95776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048089"/>
          <a:ext cx="889000" cy="7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92982</xdr:rowOff>
    </xdr:from>
    <xdr:to>
      <xdr:col>50</xdr:col>
      <xdr:colOff>165100</xdr:colOff>
      <xdr:row>76</xdr:row>
      <xdr:rowOff>23132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9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39659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7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95776</xdr:rowOff>
    </xdr:from>
    <xdr:to>
      <xdr:col>45</xdr:col>
      <xdr:colOff>177800</xdr:colOff>
      <xdr:row>77</xdr:row>
      <xdr:rowOff>112007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125976"/>
          <a:ext cx="889000" cy="1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32665</xdr:rowOff>
    </xdr:from>
    <xdr:to>
      <xdr:col>46</xdr:col>
      <xdr:colOff>38100</xdr:colOff>
      <xdr:row>75</xdr:row>
      <xdr:rowOff>134265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8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150792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6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112007</xdr:rowOff>
    </xdr:from>
    <xdr:to>
      <xdr:col>41</xdr:col>
      <xdr:colOff>50800</xdr:colOff>
      <xdr:row>77</xdr:row>
      <xdr:rowOff>123960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13657"/>
          <a:ext cx="8890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81029</xdr:rowOff>
    </xdr:from>
    <xdr:to>
      <xdr:col>41</xdr:col>
      <xdr:colOff>101600</xdr:colOff>
      <xdr:row>77</xdr:row>
      <xdr:rowOff>11179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27707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36289</xdr:rowOff>
    </xdr:from>
    <xdr:to>
      <xdr:col>36</xdr:col>
      <xdr:colOff>165100</xdr:colOff>
      <xdr:row>76</xdr:row>
      <xdr:rowOff>137889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154416</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8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93504</xdr:rowOff>
    </xdr:from>
    <xdr:to>
      <xdr:col>55</xdr:col>
      <xdr:colOff>50800</xdr:colOff>
      <xdr:row>77</xdr:row>
      <xdr:rowOff>23654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1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71931</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10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138539</xdr:rowOff>
    </xdr:from>
    <xdr:to>
      <xdr:col>50</xdr:col>
      <xdr:colOff>165100</xdr:colOff>
      <xdr:row>76</xdr:row>
      <xdr:rowOff>68689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9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59816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09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44976</xdr:rowOff>
    </xdr:from>
    <xdr:to>
      <xdr:col>46</xdr:col>
      <xdr:colOff>38100</xdr:colOff>
      <xdr:row>76</xdr:row>
      <xdr:rowOff>146576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07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137703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16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61207</xdr:rowOff>
    </xdr:from>
    <xdr:to>
      <xdr:col>41</xdr:col>
      <xdr:colOff>101600</xdr:colOff>
      <xdr:row>77</xdr:row>
      <xdr:rowOff>162807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26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153934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3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73160</xdr:rowOff>
    </xdr:from>
    <xdr:to>
      <xdr:col>36</xdr:col>
      <xdr:colOff>165100</xdr:colOff>
      <xdr:row>78</xdr:row>
      <xdr:rowOff>3310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165887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36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38412</xdr:rowOff>
    </xdr:from>
    <xdr:to>
      <xdr:col>54</xdr:col>
      <xdr:colOff>189865</xdr:colOff>
      <xdr:row>97</xdr:row>
      <xdr:rowOff>127164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68912"/>
          <a:ext cx="1270" cy="1288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130991</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6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127164</xdr:rowOff>
    </xdr:from>
    <xdr:to>
      <xdr:col>55</xdr:col>
      <xdr:colOff>88900</xdr:colOff>
      <xdr:row>97</xdr:row>
      <xdr:rowOff>127164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5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156539</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4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38412</xdr:rowOff>
    </xdr:from>
    <xdr:to>
      <xdr:col>55</xdr:col>
      <xdr:colOff>88900</xdr:colOff>
      <xdr:row>90</xdr:row>
      <xdr:rowOff>38412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68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18599</xdr:rowOff>
    </xdr:from>
    <xdr:to>
      <xdr:col>55</xdr:col>
      <xdr:colOff>0</xdr:colOff>
      <xdr:row>95</xdr:row>
      <xdr:rowOff>56851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06349"/>
          <a:ext cx="83820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84935</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029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62058</xdr:rowOff>
    </xdr:from>
    <xdr:to>
      <xdr:col>55</xdr:col>
      <xdr:colOff>50800</xdr:colOff>
      <xdr:row>94</xdr:row>
      <xdr:rowOff>163658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56851</xdr:rowOff>
    </xdr:from>
    <xdr:to>
      <xdr:col>50</xdr:col>
      <xdr:colOff>114300</xdr:colOff>
      <xdr:row>95</xdr:row>
      <xdr:rowOff>168866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44601"/>
          <a:ext cx="8890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120962</xdr:rowOff>
    </xdr:from>
    <xdr:to>
      <xdr:col>50</xdr:col>
      <xdr:colOff>165100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67639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168866</xdr:rowOff>
    </xdr:from>
    <xdr:to>
      <xdr:col>45</xdr:col>
      <xdr:colOff>177800</xdr:colOff>
      <xdr:row>96</xdr:row>
      <xdr:rowOff>169494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6616"/>
          <a:ext cx="889000" cy="17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90957</xdr:rowOff>
    </xdr:from>
    <xdr:to>
      <xdr:col>46</xdr:col>
      <xdr:colOff>38100</xdr:colOff>
      <xdr:row>95</xdr:row>
      <xdr:rowOff>21107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37634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169494</xdr:rowOff>
    </xdr:from>
    <xdr:to>
      <xdr:col>41</xdr:col>
      <xdr:colOff>50800</xdr:colOff>
      <xdr:row>97</xdr:row>
      <xdr:rowOff>11646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28694"/>
          <a:ext cx="8890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3651</xdr:rowOff>
    </xdr:from>
    <xdr:to>
      <xdr:col>41</xdr:col>
      <xdr:colOff>101600</xdr:colOff>
      <xdr:row>94</xdr:row>
      <xdr:rowOff>105251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11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121778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589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135249</xdr:rowOff>
    </xdr:from>
    <xdr:to>
      <xdr:col>36</xdr:col>
      <xdr:colOff>165100</xdr:colOff>
      <xdr:row>92</xdr:row>
      <xdr:rowOff>65399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573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81926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551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139249</xdr:rowOff>
    </xdr:from>
    <xdr:to>
      <xdr:col>55</xdr:col>
      <xdr:colOff>50800</xdr:colOff>
      <xdr:row>95</xdr:row>
      <xdr:rowOff>69399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5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117676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23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6051</xdr:rowOff>
    </xdr:from>
    <xdr:to>
      <xdr:col>50</xdr:col>
      <xdr:colOff>165100</xdr:colOff>
      <xdr:row>95</xdr:row>
      <xdr:rowOff>107651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9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98778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3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118066</xdr:rowOff>
    </xdr:from>
    <xdr:to>
      <xdr:col>46</xdr:col>
      <xdr:colOff>38100</xdr:colOff>
      <xdr:row>96</xdr:row>
      <xdr:rowOff>48216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39343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118694</xdr:rowOff>
    </xdr:from>
    <xdr:to>
      <xdr:col>41</xdr:col>
      <xdr:colOff>101600</xdr:colOff>
      <xdr:row>97</xdr:row>
      <xdr:rowOff>48844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7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39971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7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132296</xdr:rowOff>
    </xdr:from>
    <xdr:to>
      <xdr:col>36</xdr:col>
      <xdr:colOff>165100</xdr:colOff>
      <xdr:row>97</xdr:row>
      <xdr:rowOff>62446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53573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8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9528</xdr:rowOff>
    </xdr:from>
    <xdr:to>
      <xdr:col>85</xdr:col>
      <xdr:colOff>126364</xdr:colOff>
      <xdr:row>38</xdr:row>
      <xdr:rowOff>47786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53028"/>
          <a:ext cx="1269" cy="1409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51613</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56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47786</xdr:rowOff>
    </xdr:from>
    <xdr:to>
      <xdr:col>86</xdr:col>
      <xdr:colOff>25400</xdr:colOff>
      <xdr:row>38</xdr:row>
      <xdr:rowOff>47786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562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127655</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2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99,972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9528</xdr:rowOff>
    </xdr:from>
    <xdr:to>
      <xdr:col>86</xdr:col>
      <xdr:colOff>25400</xdr:colOff>
      <xdr:row>30</xdr:row>
      <xdr:rowOff>9528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5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54742</xdr:rowOff>
    </xdr:from>
    <xdr:to>
      <xdr:col>85</xdr:col>
      <xdr:colOff>127000</xdr:colOff>
      <xdr:row>37</xdr:row>
      <xdr:rowOff>80133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398392"/>
          <a:ext cx="838200" cy="2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153398</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54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130521</xdr:rowOff>
    </xdr:from>
    <xdr:to>
      <xdr:col>85</xdr:col>
      <xdr:colOff>177800</xdr:colOff>
      <xdr:row>37</xdr:row>
      <xdr:rowOff>60671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0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80133</xdr:rowOff>
    </xdr:from>
    <xdr:to>
      <xdr:col>81</xdr:col>
      <xdr:colOff>50800</xdr:colOff>
      <xdr:row>37</xdr:row>
      <xdr:rowOff>100642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23783"/>
          <a:ext cx="889000" cy="2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134881</xdr:rowOff>
    </xdr:from>
    <xdr:to>
      <xdr:col>81</xdr:col>
      <xdr:colOff>101600</xdr:colOff>
      <xdr:row>37</xdr:row>
      <xdr:rowOff>65031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0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81558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08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100642</xdr:rowOff>
    </xdr:from>
    <xdr:to>
      <xdr:col>76</xdr:col>
      <xdr:colOff>114300</xdr:colOff>
      <xdr:row>37</xdr:row>
      <xdr:rowOff>108464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44292"/>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43425</xdr:rowOff>
    </xdr:from>
    <xdr:to>
      <xdr:col>76</xdr:col>
      <xdr:colOff>165100</xdr:colOff>
      <xdr:row>36</xdr:row>
      <xdr:rowOff>145025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161552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599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95580</xdr:rowOff>
    </xdr:from>
    <xdr:to>
      <xdr:col>71</xdr:col>
      <xdr:colOff>177800</xdr:colOff>
      <xdr:row>37</xdr:row>
      <xdr:rowOff>108464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439230"/>
          <a:ext cx="889000" cy="1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110894</xdr:rowOff>
    </xdr:from>
    <xdr:to>
      <xdr:col>72</xdr:col>
      <xdr:colOff>38100</xdr:colOff>
      <xdr:row>37</xdr:row>
      <xdr:rowOff>41044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57571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0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131877</xdr:rowOff>
    </xdr:from>
    <xdr:to>
      <xdr:col>67</xdr:col>
      <xdr:colOff>101600</xdr:colOff>
      <xdr:row>37</xdr:row>
      <xdr:rowOff>62027</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0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78554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7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3942</xdr:rowOff>
    </xdr:from>
    <xdr:to>
      <xdr:col>85</xdr:col>
      <xdr:colOff>177800</xdr:colOff>
      <xdr:row>37</xdr:row>
      <xdr:rowOff>105542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153819</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2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29333</xdr:rowOff>
    </xdr:from>
    <xdr:to>
      <xdr:col>81</xdr:col>
      <xdr:colOff>101600</xdr:colOff>
      <xdr:row>37</xdr:row>
      <xdr:rowOff>130933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7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122060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6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49842</xdr:rowOff>
    </xdr:from>
    <xdr:to>
      <xdr:col>76</xdr:col>
      <xdr:colOff>165100</xdr:colOff>
      <xdr:row>37</xdr:row>
      <xdr:rowOff>151442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9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142569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8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57664</xdr:rowOff>
    </xdr:from>
    <xdr:to>
      <xdr:col>72</xdr:col>
      <xdr:colOff>38100</xdr:colOff>
      <xdr:row>37</xdr:row>
      <xdr:rowOff>159263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013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150390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9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44780</xdr:rowOff>
    </xdr:from>
    <xdr:to>
      <xdr:col>67</xdr:col>
      <xdr:colOff>101600</xdr:colOff>
      <xdr:row>37</xdr:row>
      <xdr:rowOff>146380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137507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48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127727</xdr:rowOff>
    </xdr:from>
    <xdr:to>
      <xdr:col>85</xdr:col>
      <xdr:colOff>126364</xdr:colOff>
      <xdr:row>58</xdr:row>
      <xdr:rowOff>101938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00227"/>
          <a:ext cx="1269" cy="1345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105765</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4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101938</xdr:rowOff>
    </xdr:from>
    <xdr:to>
      <xdr:col>86</xdr:col>
      <xdr:colOff>25400</xdr:colOff>
      <xdr:row>58</xdr:row>
      <xdr:rowOff>101938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46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74404</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75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128,838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127727</xdr:rowOff>
    </xdr:from>
    <xdr:to>
      <xdr:col>86</xdr:col>
      <xdr:colOff>25400</xdr:colOff>
      <xdr:row>50</xdr:row>
      <xdr:rowOff>127727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0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1397</xdr:rowOff>
    </xdr:from>
    <xdr:to>
      <xdr:col>85</xdr:col>
      <xdr:colOff>127000</xdr:colOff>
      <xdr:row>56</xdr:row>
      <xdr:rowOff>86993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02597"/>
          <a:ext cx="838200" cy="8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121693</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379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98816</xdr:rowOff>
    </xdr:from>
    <xdr:to>
      <xdr:col>85</xdr:col>
      <xdr:colOff>177800</xdr:colOff>
      <xdr:row>56</xdr:row>
      <xdr:rowOff>28966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52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20828</xdr:rowOff>
    </xdr:from>
    <xdr:to>
      <xdr:col>81</xdr:col>
      <xdr:colOff>50800</xdr:colOff>
      <xdr:row>56</xdr:row>
      <xdr:rowOff>86993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622028"/>
          <a:ext cx="889000" cy="6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127333</xdr:rowOff>
    </xdr:from>
    <xdr:to>
      <xdr:col>81</xdr:col>
      <xdr:colOff>101600</xdr:colOff>
      <xdr:row>56</xdr:row>
      <xdr:rowOff>57483</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557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74010</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33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19342</xdr:rowOff>
    </xdr:from>
    <xdr:to>
      <xdr:col>76</xdr:col>
      <xdr:colOff>114300</xdr:colOff>
      <xdr:row>56</xdr:row>
      <xdr:rowOff>20828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620542"/>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97958</xdr:rowOff>
    </xdr:from>
    <xdr:to>
      <xdr:col>76</xdr:col>
      <xdr:colOff>165100</xdr:colOff>
      <xdr:row>56</xdr:row>
      <xdr:rowOff>28108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52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44635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30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19342</xdr:rowOff>
    </xdr:from>
    <xdr:to>
      <xdr:col>71</xdr:col>
      <xdr:colOff>177800</xdr:colOff>
      <xdr:row>56</xdr:row>
      <xdr:rowOff>69734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620542"/>
          <a:ext cx="889000" cy="5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148907</xdr:rowOff>
    </xdr:from>
    <xdr:to>
      <xdr:col>72</xdr:col>
      <xdr:colOff>38100</xdr:colOff>
      <xdr:row>56</xdr:row>
      <xdr:rowOff>79057</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5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70184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7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46609</xdr:rowOff>
    </xdr:from>
    <xdr:to>
      <xdr:col>67</xdr:col>
      <xdr:colOff>101600</xdr:colOff>
      <xdr:row>56</xdr:row>
      <xdr:rowOff>148209</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647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139336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74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122047</xdr:rowOff>
    </xdr:from>
    <xdr:to>
      <xdr:col>85</xdr:col>
      <xdr:colOff>177800</xdr:colOff>
      <xdr:row>56</xdr:row>
      <xdr:rowOff>52197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5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100474</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3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36193</xdr:rowOff>
    </xdr:from>
    <xdr:to>
      <xdr:col>81</xdr:col>
      <xdr:colOff>101600</xdr:colOff>
      <xdr:row>56</xdr:row>
      <xdr:rowOff>137793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3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128920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73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141478</xdr:rowOff>
    </xdr:from>
    <xdr:to>
      <xdr:col>76</xdr:col>
      <xdr:colOff>165100</xdr:colOff>
      <xdr:row>56</xdr:row>
      <xdr:rowOff>71628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5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62755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6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139992</xdr:rowOff>
    </xdr:from>
    <xdr:to>
      <xdr:col>72</xdr:col>
      <xdr:colOff>38100</xdr:colOff>
      <xdr:row>56</xdr:row>
      <xdr:rowOff>70142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56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86669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34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18934</xdr:rowOff>
    </xdr:from>
    <xdr:to>
      <xdr:col>67</xdr:col>
      <xdr:colOff>101600</xdr:colOff>
      <xdr:row>56</xdr:row>
      <xdr:rowOff>120534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2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137061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9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3911</xdr:rowOff>
    </xdr:from>
    <xdr:to>
      <xdr:col>85</xdr:col>
      <xdr:colOff>126364</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05411"/>
          <a:ext cx="1269" cy="1507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122038</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78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3911</xdr:rowOff>
    </xdr:from>
    <xdr:to>
      <xdr:col>86</xdr:col>
      <xdr:colOff>25400</xdr:colOff>
      <xdr:row>70</xdr:row>
      <xdr:rowOff>3911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0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109799</xdr:rowOff>
    </xdr:from>
    <xdr:to>
      <xdr:col>85</xdr:col>
      <xdr:colOff>127000</xdr:colOff>
      <xdr:row>78</xdr:row>
      <xdr:rowOff>124795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482899"/>
          <a:ext cx="8382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31996</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06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9119</xdr:rowOff>
    </xdr:from>
    <xdr:to>
      <xdr:col>85</xdr:col>
      <xdr:colOff>177800</xdr:colOff>
      <xdr:row>77</xdr:row>
      <xdr:rowOff>110719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2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50363</xdr:rowOff>
    </xdr:from>
    <xdr:to>
      <xdr:col>81</xdr:col>
      <xdr:colOff>50800</xdr:colOff>
      <xdr:row>78</xdr:row>
      <xdr:rowOff>124795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423463"/>
          <a:ext cx="889000" cy="7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31750</xdr:rowOff>
    </xdr:from>
    <xdr:to>
      <xdr:col>81</xdr:col>
      <xdr:colOff>101600</xdr:colOff>
      <xdr:row>77</xdr:row>
      <xdr:rowOff>133350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149877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50363</xdr:rowOff>
    </xdr:from>
    <xdr:to>
      <xdr:col>76</xdr:col>
      <xdr:colOff>114300</xdr:colOff>
      <xdr:row>78</xdr:row>
      <xdr:rowOff>85020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423463"/>
          <a:ext cx="889000" cy="3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104947</xdr:rowOff>
    </xdr:from>
    <xdr:to>
      <xdr:col>76</xdr:col>
      <xdr:colOff>165100</xdr:colOff>
      <xdr:row>77</xdr:row>
      <xdr:rowOff>35097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13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51625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291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85020</xdr:rowOff>
    </xdr:from>
    <xdr:to>
      <xdr:col>71</xdr:col>
      <xdr:colOff>177800</xdr:colOff>
      <xdr:row>78</xdr:row>
      <xdr:rowOff>134396</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458120"/>
          <a:ext cx="889000" cy="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18080</xdr:rowOff>
    </xdr:from>
    <xdr:to>
      <xdr:col>72</xdr:col>
      <xdr:colOff>38100</xdr:colOff>
      <xdr:row>76</xdr:row>
      <xdr:rowOff>119680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04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136207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282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84830</xdr:rowOff>
    </xdr:from>
    <xdr:to>
      <xdr:col>67</xdr:col>
      <xdr:colOff>101600</xdr:colOff>
      <xdr:row>77</xdr:row>
      <xdr:rowOff>14980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11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31508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289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58999</xdr:rowOff>
    </xdr:from>
    <xdr:to>
      <xdr:col>85</xdr:col>
      <xdr:colOff>177800</xdr:colOff>
      <xdr:row>78</xdr:row>
      <xdr:rowOff>160599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43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145376</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347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73995</xdr:rowOff>
    </xdr:from>
    <xdr:to>
      <xdr:col>81</xdr:col>
      <xdr:colOff>101600</xdr:colOff>
      <xdr:row>79</xdr:row>
      <xdr:rowOff>4145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44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166722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2017" y="13539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171013</xdr:rowOff>
    </xdr:from>
    <xdr:to>
      <xdr:col>76</xdr:col>
      <xdr:colOff>165100</xdr:colOff>
      <xdr:row>78</xdr:row>
      <xdr:rowOff>101163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3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92290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46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34220</xdr:rowOff>
    </xdr:from>
    <xdr:to>
      <xdr:col>72</xdr:col>
      <xdr:colOff>38100</xdr:colOff>
      <xdr:row>78</xdr:row>
      <xdr:rowOff>135820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126947</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5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83596</xdr:rowOff>
    </xdr:from>
    <xdr:to>
      <xdr:col>67</xdr:col>
      <xdr:colOff>101600</xdr:colOff>
      <xdr:row>79</xdr:row>
      <xdr:rowOff>13746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45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4873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25017" y="13549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24448</xdr:rowOff>
    </xdr:from>
    <xdr:to>
      <xdr:col>85</xdr:col>
      <xdr:colOff>126364</xdr:colOff>
      <xdr:row>99</xdr:row>
      <xdr:rowOff>3518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454948"/>
          <a:ext cx="1269" cy="1522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7345</xdr:rowOff>
    </xdr:from>
    <xdr:ext cx="469744"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8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3518</xdr:rowOff>
    </xdr:from>
    <xdr:to>
      <xdr:col>86</xdr:col>
      <xdr:colOff>25400</xdr:colOff>
      <xdr:row>99</xdr:row>
      <xdr:rowOff>3518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77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142575</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3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123,075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24448</xdr:rowOff>
    </xdr:from>
    <xdr:to>
      <xdr:col>86</xdr:col>
      <xdr:colOff>25400</xdr:colOff>
      <xdr:row>90</xdr:row>
      <xdr:rowOff>24448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45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5702</xdr:rowOff>
    </xdr:from>
    <xdr:to>
      <xdr:col>85</xdr:col>
      <xdr:colOff>127000</xdr:colOff>
      <xdr:row>93</xdr:row>
      <xdr:rowOff>102642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5950552"/>
          <a:ext cx="838200" cy="9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66743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183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88316</xdr:rowOff>
    </xdr:from>
    <xdr:to>
      <xdr:col>85</xdr:col>
      <xdr:colOff>177800</xdr:colOff>
      <xdr:row>95</xdr:row>
      <xdr:rowOff>18466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102642</xdr:rowOff>
    </xdr:from>
    <xdr:to>
      <xdr:col>81</xdr:col>
      <xdr:colOff>50800</xdr:colOff>
      <xdr:row>93</xdr:row>
      <xdr:rowOff>103696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047492"/>
          <a:ext cx="8890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112319</xdr:rowOff>
    </xdr:from>
    <xdr:to>
      <xdr:col>81</xdr:col>
      <xdr:colOff>101600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103696</xdr:rowOff>
    </xdr:from>
    <xdr:to>
      <xdr:col>76</xdr:col>
      <xdr:colOff>114300</xdr:colOff>
      <xdr:row>93</xdr:row>
      <xdr:rowOff>120435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048546"/>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139661</xdr:rowOff>
    </xdr:from>
    <xdr:to>
      <xdr:col>76</xdr:col>
      <xdr:colOff>165100</xdr:colOff>
      <xdr:row>95</xdr:row>
      <xdr:rowOff>69811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60938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120435</xdr:rowOff>
    </xdr:from>
    <xdr:to>
      <xdr:col>71</xdr:col>
      <xdr:colOff>177800</xdr:colOff>
      <xdr:row>93</xdr:row>
      <xdr:rowOff>126543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065285"/>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148019</xdr:rowOff>
    </xdr:from>
    <xdr:to>
      <xdr:col>72</xdr:col>
      <xdr:colOff>38100</xdr:colOff>
      <xdr:row>95</xdr:row>
      <xdr:rowOff>78169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264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69296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3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144387</xdr:rowOff>
    </xdr:from>
    <xdr:to>
      <xdr:col>67</xdr:col>
      <xdr:colOff>101600</xdr:colOff>
      <xdr:row>95</xdr:row>
      <xdr:rowOff>74537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26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65664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3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126352</xdr:rowOff>
    </xdr:from>
    <xdr:to>
      <xdr:col>85</xdr:col>
      <xdr:colOff>177800</xdr:colOff>
      <xdr:row>93</xdr:row>
      <xdr:rowOff>56502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589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149229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75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51842</xdr:rowOff>
    </xdr:from>
    <xdr:to>
      <xdr:col>81</xdr:col>
      <xdr:colOff>101600</xdr:colOff>
      <xdr:row>93</xdr:row>
      <xdr:rowOff>153442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59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169969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77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52896</xdr:rowOff>
    </xdr:from>
    <xdr:to>
      <xdr:col>76</xdr:col>
      <xdr:colOff>165100</xdr:colOff>
      <xdr:row>93</xdr:row>
      <xdr:rowOff>154496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59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171023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77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69635</xdr:rowOff>
    </xdr:from>
    <xdr:to>
      <xdr:col>72</xdr:col>
      <xdr:colOff>38100</xdr:colOff>
      <xdr:row>93</xdr:row>
      <xdr:rowOff>171235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01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16312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78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75743</xdr:rowOff>
    </xdr:from>
    <xdr:to>
      <xdr:col>67</xdr:col>
      <xdr:colOff>101600</xdr:colOff>
      <xdr:row>94</xdr:row>
      <xdr:rowOff>5893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0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22420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7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112268</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427218"/>
          <a:ext cx="1269"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58945</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202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112268</xdr:rowOff>
    </xdr:from>
    <xdr:to>
      <xdr:col>116</xdr:col>
      <xdr:colOff>152400</xdr:colOff>
      <xdr:row>31</xdr:row>
      <xdr:rowOff>112268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4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155194</xdr:rowOff>
    </xdr:from>
    <xdr:to>
      <xdr:col>107</xdr:col>
      <xdr:colOff>101600</xdr:colOff>
      <xdr:row>37</xdr:row>
      <xdr:rowOff>85344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101871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5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132334</xdr:rowOff>
    </xdr:from>
    <xdr:to>
      <xdr:col>102</xdr:col>
      <xdr:colOff>165100</xdr:colOff>
      <xdr:row>36</xdr:row>
      <xdr:rowOff>62484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1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34</xdr:row>
      <xdr:rowOff>79011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5908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11176</xdr:rowOff>
    </xdr:from>
    <xdr:to>
      <xdr:col>98</xdr:col>
      <xdr:colOff>38100</xdr:colOff>
      <xdr:row>34</xdr:row>
      <xdr:rowOff>112776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5840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32</xdr:row>
      <xdr:rowOff>129303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5615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公債費は</a:t>
          </a:r>
          <a:r>
            <a:rPr kumimoji="1" lang="ja-JP" altLang="en-US" sz="1100" b="0" i="0" baseline="0">
              <a:solidFill>
                <a:schemeClr val="dk1"/>
              </a:solidFill>
              <a:effectLst/>
              <a:latin typeface="+mn-lt"/>
              <a:ea typeface="+mn-ea"/>
              <a:cs typeface="+mn-cs"/>
            </a:rPr>
            <a:t>繰上償還を行ったこともあり</a:t>
          </a:r>
          <a:r>
            <a:rPr kumimoji="1" lang="ja-JP" altLang="ja-JP" sz="1100" b="0" i="0" baseline="0">
              <a:solidFill>
                <a:schemeClr val="dk1"/>
              </a:solidFill>
              <a:effectLst/>
              <a:latin typeface="+mn-lt"/>
              <a:ea typeface="+mn-ea"/>
              <a:cs typeface="+mn-cs"/>
            </a:rPr>
            <a:t>全国平均、県平均、類似団体内平均と比較して非常に高く、上昇傾向にある。地方債の新規発行の抑制や、繰上償還を計画的に行うなどして</a:t>
          </a:r>
          <a:r>
            <a:rPr kumimoji="1" lang="ja-JP" altLang="en-US" sz="1100" b="0" i="0" baseline="0">
              <a:solidFill>
                <a:schemeClr val="dk1"/>
              </a:solidFill>
              <a:effectLst/>
              <a:latin typeface="+mn-lt"/>
              <a:ea typeface="+mn-ea"/>
              <a:cs typeface="+mn-cs"/>
            </a:rPr>
            <a:t>将来の</a:t>
          </a:r>
          <a:r>
            <a:rPr kumimoji="1" lang="ja-JP" altLang="ja-JP" sz="1100" b="0" i="0" baseline="0">
              <a:solidFill>
                <a:schemeClr val="dk1"/>
              </a:solidFill>
              <a:effectLst/>
              <a:latin typeface="+mn-lt"/>
              <a:ea typeface="+mn-ea"/>
              <a:cs typeface="+mn-cs"/>
            </a:rPr>
            <a:t>公債費の縮減に努めていく。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反対に民生費、商工費、</a:t>
          </a:r>
          <a:r>
            <a:rPr kumimoji="1" lang="ja-JP" altLang="en-US" sz="1100" b="0" i="0" baseline="0">
              <a:solidFill>
                <a:schemeClr val="dk1"/>
              </a:solidFill>
              <a:effectLst/>
              <a:latin typeface="+mn-lt"/>
              <a:ea typeface="+mn-ea"/>
              <a:cs typeface="+mn-cs"/>
            </a:rPr>
            <a:t>災害復旧費、衛生費など</a:t>
          </a:r>
          <a:r>
            <a:rPr kumimoji="1" lang="ja-JP" altLang="ja-JP" sz="1100" b="0" i="0" baseline="0">
              <a:solidFill>
                <a:schemeClr val="dk1"/>
              </a:solidFill>
              <a:effectLst/>
              <a:latin typeface="+mn-lt"/>
              <a:ea typeface="+mn-ea"/>
              <a:cs typeface="+mn-cs"/>
            </a:rPr>
            <a:t>は類似団体内平均と比較して低い状況である。それ以外については同程度で推移している。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財政調整基金については、令和</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末</a:t>
          </a:r>
          <a:r>
            <a:rPr kumimoji="1" lang="ja-JP" altLang="ja-JP" sz="1100" b="0" i="0" baseline="0">
              <a:solidFill>
                <a:schemeClr val="dk1"/>
              </a:solidFill>
              <a:effectLst/>
              <a:latin typeface="+mn-lt"/>
              <a:ea typeface="+mn-ea"/>
              <a:cs typeface="+mn-cs"/>
            </a:rPr>
            <a:t>の残高が前年度と比較して</a:t>
          </a:r>
          <a:r>
            <a:rPr kumimoji="1" lang="en-US" altLang="ja-JP" sz="1100" b="0" i="0" baseline="0">
              <a:solidFill>
                <a:schemeClr val="dk1"/>
              </a:solidFill>
              <a:effectLst/>
              <a:latin typeface="+mn-lt"/>
              <a:ea typeface="+mn-ea"/>
              <a:cs typeface="+mn-cs"/>
            </a:rPr>
            <a:t>111,828</a:t>
          </a:r>
          <a:r>
            <a:rPr kumimoji="1" lang="ja-JP" altLang="ja-JP" sz="1100" b="0" i="0" baseline="0">
              <a:solidFill>
                <a:schemeClr val="dk1"/>
              </a:solidFill>
              <a:effectLst/>
              <a:latin typeface="+mn-lt"/>
              <a:ea typeface="+mn-ea"/>
              <a:cs typeface="+mn-cs"/>
            </a:rPr>
            <a:t>千円増の</a:t>
          </a:r>
          <a:r>
            <a:rPr kumimoji="1" lang="en-US" altLang="ja-JP" sz="1100" b="0" i="0" baseline="0">
              <a:solidFill>
                <a:schemeClr val="dk1"/>
              </a:solidFill>
              <a:effectLst/>
              <a:latin typeface="+mn-lt"/>
              <a:ea typeface="+mn-ea"/>
              <a:cs typeface="+mn-cs"/>
            </a:rPr>
            <a:t>745,611</a:t>
          </a:r>
          <a:r>
            <a:rPr kumimoji="1" lang="ja-JP" altLang="ja-JP" sz="1100" b="0" i="0" baseline="0">
              <a:solidFill>
                <a:schemeClr val="dk1"/>
              </a:solidFill>
              <a:effectLst/>
              <a:latin typeface="+mn-lt"/>
              <a:ea typeface="+mn-ea"/>
              <a:cs typeface="+mn-cs"/>
            </a:rPr>
            <a:t>千円となり、僅少な状況であった平成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年度から順調に積立を実施できている。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今後庁舎の新設工事などを控えている。一般的に標準財政規模の</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割から</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割が財政調整基金の適正とされていることから、現在の金額を維持しながら、各種事業に取り組めるよう、今後も決算剰余金の</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の額の積立を確実に実施し、健全な行財政運営に努めていく。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年度の合計は、前年度と比較して</a:t>
          </a:r>
          <a:r>
            <a:rPr kumimoji="1" lang="en-US" altLang="ja-JP" sz="1100" b="0" i="0" baseline="0">
              <a:solidFill>
                <a:schemeClr val="dk1"/>
              </a:solidFill>
              <a:effectLst/>
              <a:latin typeface="+mn-lt"/>
              <a:ea typeface="+mn-ea"/>
              <a:cs typeface="+mn-cs"/>
            </a:rPr>
            <a:t>2.39</a:t>
          </a:r>
          <a:r>
            <a:rPr kumimoji="1" lang="ja-JP" altLang="ja-JP" sz="1100" b="0" i="0" baseline="0">
              <a:solidFill>
                <a:schemeClr val="dk1"/>
              </a:solidFill>
              <a:effectLst/>
              <a:latin typeface="+mn-lt"/>
              <a:ea typeface="+mn-ea"/>
              <a:cs typeface="+mn-cs"/>
            </a:rPr>
            <a:t>ポイント増加した。要因としては、一般会計において歳入では町税やふるさと納税寄附金の増、歳出では前年度からの新型コロナウイルスの影響により事業の中止・規模縮小によるものである。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人口減少等により町税や交付税の減が見込まれることから、引き続きゼロベースからの事業の見直しを図り、災害等急な支出に耐えることができるよう基金の積み増しをしていく必要がある。また、ふるさと納税などの自主財源の更なる確保に努め、財政健全化アクションプランや行政経営改革プランなどに基づきながら、効率的・効果的な行財政運営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介護保険、国民健康保険、後期高齢者医療については、高齢化に伴う医療・介護給付の増により、今後、一般会計からの繰出金が増加する見込みであることから、検診等予防事業の推進により給付の適正化を図る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水道事業、下水道事業、農業集落排水事業については、今後、施設の維持更新に係る経費が増加する見込みであることから、使用料や事業計画の見直しなどにより安定的な経営となるよう取り組む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令和３年度の分子は、前年度と比較して</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要因としては、地方債の償還</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進んだ</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、会津若松地方広域市町村圏整備組合への負担金補助の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などによるものである。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公債費が大きく財政を圧迫しており、令和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年度までは</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億円を超える見通しとなっていることから、起債額の上限設定により公債費の縮減に努めていく。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満期一括償還地方債を発行していない。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令和３年度の分子は、前年度と比較して</a:t>
          </a:r>
          <a:r>
            <a:rPr kumimoji="1" lang="en-US" altLang="ja-JP" sz="1100" b="0" i="0" baseline="0">
              <a:solidFill>
                <a:schemeClr val="dk1"/>
              </a:solidFill>
              <a:effectLst/>
              <a:latin typeface="+mn-lt"/>
              <a:ea typeface="+mn-ea"/>
              <a:cs typeface="+mn-cs"/>
            </a:rPr>
            <a:t>642</a:t>
          </a:r>
          <a:r>
            <a:rPr kumimoji="1" lang="ja-JP" altLang="ja-JP" sz="1100" b="0" i="0" baseline="0">
              <a:solidFill>
                <a:schemeClr val="dk1"/>
              </a:solidFill>
              <a:effectLst/>
              <a:latin typeface="+mn-lt"/>
              <a:ea typeface="+mn-ea"/>
              <a:cs typeface="+mn-cs"/>
            </a:rPr>
            <a:t>百万円減少した。要因としては、地方債発行額の減による地方債現在高の減や、基金残高の増額によるものである。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ただし、地方債現在高及び比率は依然として高い状況であることから、今後も地方債の新規発行や新たな債務負担行為設定の抑制と、財政調整基金等への積立を計画的かつ着実に行えるよう効率的な行財政運営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福島県会津坂下町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mn-lt"/>
              <a:ea typeface="+mn-ea"/>
              <a:cs typeface="+mn-cs"/>
            </a:rPr>
            <a:t>　令和</a:t>
          </a:r>
          <a:r>
            <a:rPr kumimoji="1" lang="ja-JP" altLang="en-US" sz="1400" b="0" i="0" baseline="0">
              <a:solidFill>
                <a:schemeClr val="dk1"/>
              </a:solidFill>
              <a:effectLst/>
              <a:latin typeface="+mn-lt"/>
              <a:ea typeface="+mn-ea"/>
              <a:cs typeface="+mn-cs"/>
            </a:rPr>
            <a:t>４</a:t>
          </a:r>
          <a:r>
            <a:rPr kumimoji="1" lang="ja-JP" altLang="ja-JP" sz="1400" b="0" i="0" baseline="0">
              <a:solidFill>
                <a:schemeClr val="dk1"/>
              </a:solidFill>
              <a:effectLst/>
              <a:latin typeface="+mn-lt"/>
              <a:ea typeface="+mn-ea"/>
              <a:cs typeface="+mn-cs"/>
            </a:rPr>
            <a:t>年度の基金残高は、前年度と比較して</a:t>
          </a:r>
          <a:r>
            <a:rPr kumimoji="1" lang="en-US" altLang="ja-JP" sz="1400" b="0" i="0" baseline="0">
              <a:solidFill>
                <a:schemeClr val="dk1"/>
              </a:solidFill>
              <a:effectLst/>
              <a:latin typeface="+mn-lt"/>
              <a:ea typeface="+mn-ea"/>
              <a:cs typeface="+mn-cs"/>
            </a:rPr>
            <a:t>255</a:t>
          </a:r>
          <a:r>
            <a:rPr kumimoji="1" lang="ja-JP" altLang="ja-JP" sz="1400" b="0" i="0" baseline="0">
              <a:solidFill>
                <a:schemeClr val="dk1"/>
              </a:solidFill>
              <a:effectLst/>
              <a:latin typeface="+mn-lt"/>
              <a:ea typeface="+mn-ea"/>
              <a:cs typeface="+mn-cs"/>
            </a:rPr>
            <a:t>百万円増の</a:t>
          </a:r>
          <a:r>
            <a:rPr kumimoji="1" lang="en-US" altLang="ja-JP" sz="1400" b="0" i="0" baseline="0">
              <a:solidFill>
                <a:schemeClr val="dk1"/>
              </a:solidFill>
              <a:effectLst/>
              <a:latin typeface="+mn-lt"/>
              <a:ea typeface="+mn-ea"/>
              <a:cs typeface="+mn-cs"/>
            </a:rPr>
            <a:t>1,900</a:t>
          </a:r>
          <a:r>
            <a:rPr kumimoji="1" lang="ja-JP" altLang="ja-JP" sz="1400" b="0" i="0" baseline="0">
              <a:solidFill>
                <a:schemeClr val="dk1"/>
              </a:solidFill>
              <a:effectLst/>
              <a:latin typeface="+mn-lt"/>
              <a:ea typeface="+mn-ea"/>
              <a:cs typeface="+mn-cs"/>
            </a:rPr>
            <a:t>百万円となった。</a:t>
          </a:r>
          <a:endParaRPr lang="ja-JP" altLang="ja-JP" sz="1800">
            <a:effectLst/>
          </a:endParaRPr>
        </a:p>
        <a:p>
          <a:pPr eaLnBrk="1" fontAlgn="auto" latinLnBrk="0" hangingPunct="1"/>
          <a:r>
            <a:rPr kumimoji="1" lang="ja-JP" altLang="ja-JP" sz="1400" b="0" i="0" baseline="0">
              <a:solidFill>
                <a:schemeClr val="dk1"/>
              </a:solidFill>
              <a:effectLst/>
              <a:latin typeface="+mn-lt"/>
              <a:ea typeface="+mn-ea"/>
              <a:cs typeface="+mn-cs"/>
            </a:rPr>
            <a:t>　増減が大きかったのは財政調整基金・行政センター建設準備基金であり、要因としてはふるさと納税の増額等により純繰越金が多かったことによる積立額の増である。また、例年財政調整基金を最優先としていたが、新庁舎建設及び起債の繰上償還なども考え、複数の基金へ積立を行っ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基金残高は全国的に見て少ない状況であるため、計画的に積立を実施していく必要がある。一般的に適正と言われる標準財政規模の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置く必要がある。また、行政センター建設準備基金や減債基金へ積立を行い、さらなる財政健全化へ向けて行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・行政センター建設整備基金：行政センター（庁舎等）の建設整備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・福祉基金：福祉事業の充実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・廃棄物処理施設整備基金：廃棄物処理施設の整備及び廃棄物減量化推進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a:t>
          </a:r>
          <a:r>
            <a:rPr lang="ja-JP" altLang="en-US" sz="1400">
              <a:effectLst/>
            </a:rPr>
            <a:t>森林整備及びその促進を目的とした間伐、木材利用の促進や、普及啓発並びに人材育成、担い手の確保等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・行政センター建設準備基金：ふるさと納税の増額等により純繰越金が多かったこと及び新庁舎建設を想定し基金への積立を行ったことによる積立額の増である。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・公共施設整備基金：公共施設使用料や決算剰余金を原資に積立を実施したため。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・福祉基金：決算剰余金を原資に積立を実施したため。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・行政センター建設準備基金：建設工事予定の年度までは行政センター建設準備基金を優先に積立を実施する。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・公用施設整備基金：公共施設使用料や町有財産の売却による収入などを原資に積立を実施する。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・福祉基金：繰替運用した際の返済計画に基づき積立を実施する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・廃棄物処理施設整備基金：家庭系ごみ処理手数料を原資に積立を実施する。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・森林環境基金：森林環境譲与税を原資に積立を実施する。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ふるさと納税の増額等により純繰越金が多かったことによる積立額の増により、基金残高は前年度と比較して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一般的に適正と言われる標準財政規模の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割の金額までの積立はできているが、今後この金額を維持しながら財政運営を行ってい置く必要がある。今後も決算剰余金の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の額を確実に積み立てる等、計画的な積立を実施していく。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起債の繰上償還の財源とするため取崩しを行ったことにより、基金残高は前年度と比較して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積立を優先的に実施してきたが、今後は起債の繰上償還や新規起債の発行抑制のために計画的に積立・繰入を実施していく。また、繰上償還により支払不要となる利息分については、減債基金へ積立を行い他の起債の繰上償還を行う際に繰入れることで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有形固定資産減価償却率は</a:t>
          </a:r>
          <a:r>
            <a:rPr kumimoji="1" lang="en-US" altLang="ja-JP" sz="1100" baseline="0">
              <a:latin typeface="ＭＳ Ｐゴシック" panose="020B0600070205080204" pitchFamily="50" charset="-128"/>
              <a:ea typeface="ＭＳ Ｐゴシック" panose="020B0600070205080204" pitchFamily="50" charset="-128"/>
            </a:rPr>
            <a:t>60.1</a:t>
          </a:r>
          <a:r>
            <a:rPr kumimoji="1" lang="ja-JP" altLang="en-US" sz="1100" baseline="0">
              <a:latin typeface="ＭＳ Ｐゴシック" panose="020B0600070205080204" pitchFamily="50" charset="-128"/>
              <a:ea typeface="ＭＳ Ｐゴシック" panose="020B0600070205080204" pitchFamily="50" charset="-128"/>
            </a:rPr>
            <a:t>％で昨年度より</a:t>
          </a:r>
          <a:r>
            <a:rPr kumimoji="1" lang="en-US" altLang="ja-JP" sz="1100" baseline="0">
              <a:latin typeface="ＭＳ Ｐゴシック" panose="020B0600070205080204" pitchFamily="50" charset="-128"/>
              <a:ea typeface="ＭＳ Ｐゴシック" panose="020B0600070205080204" pitchFamily="50" charset="-128"/>
            </a:rPr>
            <a:t>1.8</a:t>
          </a:r>
          <a:r>
            <a:rPr kumimoji="1" lang="ja-JP" altLang="en-US" sz="1100" baseline="0">
              <a:latin typeface="ＭＳ Ｐゴシック" panose="020B0600070205080204" pitchFamily="50" charset="-128"/>
              <a:ea typeface="ＭＳ Ｐゴシック" panose="020B0600070205080204" pitchFamily="50" charset="-128"/>
            </a:rPr>
            <a:t>ポイントの増となった。平成</a:t>
          </a:r>
          <a:r>
            <a:rPr kumimoji="1" lang="en-US" altLang="ja-JP" sz="1100" baseline="0">
              <a:latin typeface="ＭＳ Ｐゴシック" panose="020B0600070205080204" pitchFamily="50" charset="-128"/>
              <a:ea typeface="ＭＳ Ｐゴシック" panose="020B0600070205080204" pitchFamily="50" charset="-128"/>
            </a:rPr>
            <a:t>27</a:t>
          </a:r>
          <a:r>
            <a:rPr kumimoji="1" lang="ja-JP" altLang="en-US" sz="1100" baseline="0">
              <a:latin typeface="ＭＳ Ｐゴシック" panose="020B0600070205080204" pitchFamily="50" charset="-128"/>
              <a:ea typeface="ＭＳ Ｐゴシック" panose="020B0600070205080204" pitchFamily="50" charset="-128"/>
            </a:rPr>
            <a:t>年度までに実施していた教育施設整備事業で形成した資産の減価償却率が少ないため類似団体との比較では上位に位置しているが、橋りょう等の教育施設以外の公共施設の老朽化が進行しているため、比率は増加傾向にあ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今後は、公共施設等総合管理計画個別施設計画に基づき、各施設等の利活用について検討し、不要資産を除売却等により削減することで、維持管理経費の縮減に努めていく。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23707</xdr:rowOff>
    </xdr:from>
    <xdr:to>
      <xdr:col>23</xdr:col>
      <xdr:colOff>85090</xdr:colOff>
      <xdr:row>35</xdr:row>
      <xdr:rowOff>69850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24382"/>
          <a:ext cx="1270" cy="1417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73677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84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69850</xdr:rowOff>
    </xdr:from>
    <xdr:to>
      <xdr:col>23</xdr:col>
      <xdr:colOff>174625</xdr:colOff>
      <xdr:row>35</xdr:row>
      <xdr:rowOff>69850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84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141834</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199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23707</xdr:rowOff>
    </xdr:from>
    <xdr:to>
      <xdr:col>23</xdr:col>
      <xdr:colOff>174625</xdr:colOff>
      <xdr:row>27</xdr:row>
      <xdr:rowOff>23707</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24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78757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165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1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78740</xdr:rowOff>
    </xdr:from>
    <xdr:to>
      <xdr:col>15</xdr:col>
      <xdr:colOff>187325</xdr:colOff>
      <xdr:row>32</xdr:row>
      <xdr:rowOff>8890</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111125</xdr:rowOff>
    </xdr:from>
    <xdr:to>
      <xdr:col>11</xdr:col>
      <xdr:colOff>187325</xdr:colOff>
      <xdr:row>32</xdr:row>
      <xdr:rowOff>41275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85937</xdr:rowOff>
    </xdr:from>
    <xdr:to>
      <xdr:col>7</xdr:col>
      <xdr:colOff>187325</xdr:colOff>
      <xdr:row>32</xdr:row>
      <xdr:rowOff>16087</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17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70273</xdr:rowOff>
    </xdr:from>
    <xdr:to>
      <xdr:col>23</xdr:col>
      <xdr:colOff>136525</xdr:colOff>
      <xdr:row>31</xdr:row>
      <xdr:rowOff>423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93150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83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5503</xdr:rowOff>
    </xdr:from>
    <xdr:to>
      <xdr:col>19</xdr:col>
      <xdr:colOff>187325</xdr:colOff>
      <xdr:row>30</xdr:row>
      <xdr:rowOff>107103</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121073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97132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112183</xdr:rowOff>
    </xdr:from>
    <xdr:to>
      <xdr:col>15</xdr:col>
      <xdr:colOff>187325</xdr:colOff>
      <xdr:row>30</xdr:row>
      <xdr:rowOff>42333</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8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56303</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0655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139700</xdr:rowOff>
    </xdr:from>
    <xdr:to>
      <xdr:col>11</xdr:col>
      <xdr:colOff>187325</xdr:colOff>
      <xdr:row>29</xdr:row>
      <xdr:rowOff>69850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19050</xdr:rowOff>
    </xdr:from>
    <xdr:to>
      <xdr:col>15</xdr:col>
      <xdr:colOff>136525</xdr:colOff>
      <xdr:row>29</xdr:row>
      <xdr:rowOff>162983</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762625"/>
          <a:ext cx="762000" cy="14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143298</xdr:rowOff>
    </xdr:from>
    <xdr:to>
      <xdr:col>7</xdr:col>
      <xdr:colOff>187325</xdr:colOff>
      <xdr:row>29</xdr:row>
      <xdr:rowOff>73448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19050</xdr:rowOff>
    </xdr:from>
    <xdr:to>
      <xdr:col>11</xdr:col>
      <xdr:colOff>136525</xdr:colOff>
      <xdr:row>29</xdr:row>
      <xdr:rowOff>22648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flipV="1">
          <a:off x="1765300" y="576262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17</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32402</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7214</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123630</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58860</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86377</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380.7</a:t>
          </a:r>
          <a:r>
            <a:rPr kumimoji="1" lang="ja-JP" altLang="en-US" sz="1100">
              <a:latin typeface="ＭＳ Ｐゴシック" panose="020B0600070205080204" pitchFamily="50" charset="-128"/>
              <a:ea typeface="ＭＳ Ｐゴシック" panose="020B0600070205080204" pitchFamily="50" charset="-128"/>
            </a:rPr>
            <a:t>％で昨年度より</a:t>
          </a:r>
          <a:r>
            <a:rPr kumimoji="1" lang="en-US" altLang="ja-JP" sz="1100">
              <a:latin typeface="ＭＳ Ｐゴシック" panose="020B0600070205080204" pitchFamily="50" charset="-128"/>
              <a:ea typeface="ＭＳ Ｐゴシック" panose="020B0600070205080204" pitchFamily="50" charset="-128"/>
            </a:rPr>
            <a:t>40.3</a:t>
          </a:r>
          <a:r>
            <a:rPr kumimoji="1" lang="ja-JP" altLang="en-US" sz="1100">
              <a:latin typeface="ＭＳ Ｐゴシック" panose="020B0600070205080204" pitchFamily="50" charset="-128"/>
              <a:ea typeface="ＭＳ Ｐゴシック" panose="020B0600070205080204" pitchFamily="50" charset="-128"/>
            </a:rPr>
            <a:t>ポイントの減となった。福島県平均を下回り、類似団体とほぼ変わらない水準にある。当町の比率は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、地方債の新規借入抑制（毎年の地方債発行額の上限を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億円以内とする）や借入利率の高い地方債の繰上償還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、効率的な財政運営による基金積立の増額等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り減少傾向にある。今後も、地方債の新規借入抑制及び効率的な財政運営による基金積立等に努めていく。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57785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345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61612</xdr:rowOff>
    </xdr:from>
    <xdr:ext cx="469744"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57785</xdr:rowOff>
    </xdr:from>
    <xdr:to>
      <xdr:col>76</xdr:col>
      <xdr:colOff>111125</xdr:colOff>
      <xdr:row>34</xdr:row>
      <xdr:rowOff>57785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5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32159</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775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9282</xdr:rowOff>
    </xdr:from>
    <xdr:to>
      <xdr:col>76</xdr:col>
      <xdr:colOff>73025</xdr:colOff>
      <xdr:row>30</xdr:row>
      <xdr:rowOff>110882</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2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155184</xdr:rowOff>
    </xdr:from>
    <xdr:to>
      <xdr:col>72</xdr:col>
      <xdr:colOff>123825</xdr:colOff>
      <xdr:row>30</xdr:row>
      <xdr:rowOff>85334</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89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50853</xdr:rowOff>
    </xdr:from>
    <xdr:to>
      <xdr:col>68</xdr:col>
      <xdr:colOff>123825</xdr:colOff>
      <xdr:row>31</xdr:row>
      <xdr:rowOff>152453</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61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167079</xdr:rowOff>
    </xdr:from>
    <xdr:to>
      <xdr:col>64</xdr:col>
      <xdr:colOff>123825</xdr:colOff>
      <xdr:row>32</xdr:row>
      <xdr:rowOff>97229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625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27654</xdr:rowOff>
    </xdr:from>
    <xdr:to>
      <xdr:col>60</xdr:col>
      <xdr:colOff>123825</xdr:colOff>
      <xdr:row>32</xdr:row>
      <xdr:rowOff>129254</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28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31951</xdr:rowOff>
    </xdr:from>
    <xdr:to>
      <xdr:col>76</xdr:col>
      <xdr:colOff>73025</xdr:colOff>
      <xdr:row>30</xdr:row>
      <xdr:rowOff>133551</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594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10378</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592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104458</xdr:rowOff>
    </xdr:from>
    <xdr:to>
      <xdr:col>72</xdr:col>
      <xdr:colOff>123825</xdr:colOff>
      <xdr:row>31</xdr:row>
      <xdr:rowOff>34608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82751</xdr:rowOff>
    </xdr:from>
    <xdr:to>
      <xdr:col>76</xdr:col>
      <xdr:colOff>22225</xdr:colOff>
      <xdr:row>30</xdr:row>
      <xdr:rowOff>155258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5997776"/>
          <a:ext cx="711200" cy="7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49593</xdr:rowOff>
    </xdr:from>
    <xdr:to>
      <xdr:col>68</xdr:col>
      <xdr:colOff>123825</xdr:colOff>
      <xdr:row>31</xdr:row>
      <xdr:rowOff>151193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1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155258</xdr:rowOff>
    </xdr:from>
    <xdr:to>
      <xdr:col>72</xdr:col>
      <xdr:colOff>73025</xdr:colOff>
      <xdr:row>31</xdr:row>
      <xdr:rowOff>100393</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6070283"/>
          <a:ext cx="762000" cy="11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100880</xdr:rowOff>
    </xdr:from>
    <xdr:to>
      <xdr:col>64</xdr:col>
      <xdr:colOff>123825</xdr:colOff>
      <xdr:row>33</xdr:row>
      <xdr:rowOff>31030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3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100393</xdr:rowOff>
    </xdr:from>
    <xdr:to>
      <xdr:col>68</xdr:col>
      <xdr:colOff>73025</xdr:colOff>
      <xdr:row>32</xdr:row>
      <xdr:rowOff>151680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6186868"/>
          <a:ext cx="762000" cy="22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28384</xdr:rowOff>
    </xdr:from>
    <xdr:to>
      <xdr:col>60</xdr:col>
      <xdr:colOff>123825</xdr:colOff>
      <xdr:row>33</xdr:row>
      <xdr:rowOff>129984</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45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151680</xdr:rowOff>
    </xdr:from>
    <xdr:to>
      <xdr:col>64</xdr:col>
      <xdr:colOff>73025</xdr:colOff>
      <xdr:row>33</xdr:row>
      <xdr:rowOff>79184</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409605"/>
          <a:ext cx="7620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101861</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67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143580</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62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113756</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60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145781</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606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25735</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11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167720</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22157</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45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121111</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55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9525</xdr:rowOff>
    </xdr:from>
    <xdr:to>
      <xdr:col>24</xdr:col>
      <xdr:colOff>62865</xdr:colOff>
      <xdr:row>41</xdr:row>
      <xdr:rowOff>100965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3882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3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100965</xdr:rowOff>
    </xdr:from>
    <xdr:to>
      <xdr:col>24</xdr:col>
      <xdr:colOff>152400</xdr:colOff>
      <xdr:row>41</xdr:row>
      <xdr:rowOff>100965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3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127652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1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9525</xdr:rowOff>
    </xdr:from>
    <xdr:to>
      <xdr:col>24</xdr:col>
      <xdr:colOff>152400</xdr:colOff>
      <xdr:row>34</xdr:row>
      <xdr:rowOff>9525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3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3827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1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xdr:rowOff>
    </xdr:from>
    <xdr:to>
      <xdr:col>20</xdr:col>
      <xdr:colOff>38100</xdr:colOff>
      <xdr:row>38</xdr:row>
      <xdr:rowOff>102235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42545</xdr:rowOff>
    </xdr:from>
    <xdr:to>
      <xdr:col>15</xdr:col>
      <xdr:colOff>101600</xdr:colOff>
      <xdr:row>38</xdr:row>
      <xdr:rowOff>144145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93980</xdr:rowOff>
    </xdr:from>
    <xdr:to>
      <xdr:col>10</xdr:col>
      <xdr:colOff>165100</xdr:colOff>
      <xdr:row>39</xdr:row>
      <xdr:rowOff>24130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52070</xdr:rowOff>
    </xdr:from>
    <xdr:to>
      <xdr:col>6</xdr:col>
      <xdr:colOff>38100</xdr:colOff>
      <xdr:row>38</xdr:row>
      <xdr:rowOff>153670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34942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147320</xdr:rowOff>
    </xdr:from>
    <xdr:to>
      <xdr:col>20</xdr:col>
      <xdr:colOff>38100</xdr:colOff>
      <xdr:row>37</xdr:row>
      <xdr:rowOff>77470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26670</xdr:rowOff>
    </xdr:from>
    <xdr:to>
      <xdr:col>24</xdr:col>
      <xdr:colOff>63500</xdr:colOff>
      <xdr:row>37</xdr:row>
      <xdr:rowOff>62865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703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109220</xdr:rowOff>
    </xdr:from>
    <xdr:to>
      <xdr:col>15</xdr:col>
      <xdr:colOff>101600</xdr:colOff>
      <xdr:row>37</xdr:row>
      <xdr:rowOff>39370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160020</xdr:rowOff>
    </xdr:from>
    <xdr:to>
      <xdr:col>19</xdr:col>
      <xdr:colOff>177800</xdr:colOff>
      <xdr:row>37</xdr:row>
      <xdr:rowOff>26670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332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36830</xdr:rowOff>
    </xdr:from>
    <xdr:to>
      <xdr:col>10</xdr:col>
      <xdr:colOff>165100</xdr:colOff>
      <xdr:row>36</xdr:row>
      <xdr:rowOff>138430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87630</xdr:rowOff>
    </xdr:from>
    <xdr:to>
      <xdr:col>15</xdr:col>
      <xdr:colOff>50800</xdr:colOff>
      <xdr:row>36</xdr:row>
      <xdr:rowOff>160020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598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38735</xdr:rowOff>
    </xdr:from>
    <xdr:to>
      <xdr:col>6</xdr:col>
      <xdr:colOff>38100</xdr:colOff>
      <xdr:row>36</xdr:row>
      <xdr:rowOff>140335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87630</xdr:rowOff>
    </xdr:from>
    <xdr:to>
      <xdr:col>10</xdr:col>
      <xdr:colOff>114300</xdr:colOff>
      <xdr:row>36</xdr:row>
      <xdr:rowOff>89535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62598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93362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135272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15257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144797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93997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27222</xdr:rowOff>
    </xdr:from>
    <xdr:to>
      <xdr:col>54</xdr:col>
      <xdr:colOff>189865</xdr:colOff>
      <xdr:row>41</xdr:row>
      <xdr:rowOff>99251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56522"/>
          <a:ext cx="0" cy="1272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103078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3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99251</xdr:rowOff>
    </xdr:from>
    <xdr:to>
      <xdr:col>55</xdr:col>
      <xdr:colOff>88900</xdr:colOff>
      <xdr:row>41</xdr:row>
      <xdr:rowOff>99251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2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145349</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3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27222</xdr:rowOff>
    </xdr:from>
    <xdr:to>
      <xdr:col>55</xdr:col>
      <xdr:colOff>88900</xdr:colOff>
      <xdr:row>34</xdr:row>
      <xdr:rowOff>27222</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56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90847</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605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112420</xdr:rowOff>
    </xdr:from>
    <xdr:to>
      <xdr:col>55</xdr:col>
      <xdr:colOff>50800</xdr:colOff>
      <xdr:row>39</xdr:row>
      <xdr:rowOff>42570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2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130594</xdr:rowOff>
    </xdr:from>
    <xdr:to>
      <xdr:col>50</xdr:col>
      <xdr:colOff>165100</xdr:colOff>
      <xdr:row>39</xdr:row>
      <xdr:rowOff>60744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124136</xdr:rowOff>
    </xdr:from>
    <xdr:to>
      <xdr:col>46</xdr:col>
      <xdr:colOff>38100</xdr:colOff>
      <xdr:row>39</xdr:row>
      <xdr:rowOff>54286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135033</xdr:rowOff>
    </xdr:from>
    <xdr:to>
      <xdr:col>41</xdr:col>
      <xdr:colOff>101600</xdr:colOff>
      <xdr:row>39</xdr:row>
      <xdr:rowOff>65183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5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145872</xdr:rowOff>
    </xdr:from>
    <xdr:to>
      <xdr:col>36</xdr:col>
      <xdr:colOff>165100</xdr:colOff>
      <xdr:row>39</xdr:row>
      <xdr:rowOff>76022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66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116268</xdr:rowOff>
    </xdr:from>
    <xdr:to>
      <xdr:col>55</xdr:col>
      <xdr:colOff>50800</xdr:colOff>
      <xdr:row>38</xdr:row>
      <xdr:rowOff>46419</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45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139145</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31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114230</xdr:rowOff>
    </xdr:from>
    <xdr:to>
      <xdr:col>50</xdr:col>
      <xdr:colOff>165100</xdr:colOff>
      <xdr:row>38</xdr:row>
      <xdr:rowOff>44380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45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165030</xdr:rowOff>
    </xdr:from>
    <xdr:to>
      <xdr:col>55</xdr:col>
      <xdr:colOff>0</xdr:colOff>
      <xdr:row>37</xdr:row>
      <xdr:rowOff>167069</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9639300" y="6508680"/>
          <a:ext cx="838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128803</xdr:rowOff>
    </xdr:from>
    <xdr:to>
      <xdr:col>46</xdr:col>
      <xdr:colOff>38100</xdr:colOff>
      <xdr:row>38</xdr:row>
      <xdr:rowOff>58953</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4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165030</xdr:rowOff>
    </xdr:from>
    <xdr:to>
      <xdr:col>50</xdr:col>
      <xdr:colOff>114300</xdr:colOff>
      <xdr:row>38</xdr:row>
      <xdr:rowOff>8154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508680"/>
          <a:ext cx="889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144425</xdr:rowOff>
    </xdr:from>
    <xdr:to>
      <xdr:col>41</xdr:col>
      <xdr:colOff>101600</xdr:colOff>
      <xdr:row>38</xdr:row>
      <xdr:rowOff>74575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4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8154</xdr:rowOff>
    </xdr:from>
    <xdr:to>
      <xdr:col>45</xdr:col>
      <xdr:colOff>177800</xdr:colOff>
      <xdr:row>38</xdr:row>
      <xdr:rowOff>23775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523254"/>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159112</xdr:rowOff>
    </xdr:from>
    <xdr:to>
      <xdr:col>36</xdr:col>
      <xdr:colOff>165100</xdr:colOff>
      <xdr:row>38</xdr:row>
      <xdr:rowOff>89262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5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23775</xdr:rowOff>
    </xdr:from>
    <xdr:to>
      <xdr:col>41</xdr:col>
      <xdr:colOff>50800</xdr:colOff>
      <xdr:row>38</xdr:row>
      <xdr:rowOff>38462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538875"/>
          <a:ext cx="889000" cy="1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51871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45413</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56310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4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67149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75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60907</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23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75480</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2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91102</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26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105789</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27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97972</xdr:rowOff>
    </xdr:from>
    <xdr:to>
      <xdr:col>24</xdr:col>
      <xdr:colOff>62865</xdr:colOff>
      <xdr:row>64</xdr:row>
      <xdr:rowOff>44087</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27722"/>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47914</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2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44087</xdr:rowOff>
    </xdr:from>
    <xdr:to>
      <xdr:col>24</xdr:col>
      <xdr:colOff>152400</xdr:colOff>
      <xdr:row>64</xdr:row>
      <xdr:rowOff>44087</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1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44649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02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97972</xdr:rowOff>
    </xdr:from>
    <xdr:to>
      <xdr:col>24</xdr:col>
      <xdr:colOff>152400</xdr:colOff>
      <xdr:row>55</xdr:row>
      <xdr:rowOff>97972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2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35396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9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56969</xdr:rowOff>
    </xdr:from>
    <xdr:to>
      <xdr:col>24</xdr:col>
      <xdr:colOff>114300</xdr:colOff>
      <xdr:row>61</xdr:row>
      <xdr:rowOff>158569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51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40640</xdr:rowOff>
    </xdr:from>
    <xdr:to>
      <xdr:col>20</xdr:col>
      <xdr:colOff>38100</xdr:colOff>
      <xdr:row>61</xdr:row>
      <xdr:rowOff>142240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119017</xdr:rowOff>
    </xdr:from>
    <xdr:to>
      <xdr:col>10</xdr:col>
      <xdr:colOff>165100</xdr:colOff>
      <xdr:row>61</xdr:row>
      <xdr:rowOff>49167</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63517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35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91440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52866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70213</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23765"/>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13063</xdr:rowOff>
    </xdr:from>
    <xdr:to>
      <xdr:col>15</xdr:col>
      <xdr:colOff>50800</xdr:colOff>
      <xdr:row>61</xdr:row>
      <xdr:rowOff>65315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47151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138612</xdr:rowOff>
    </xdr:from>
    <xdr:to>
      <xdr:col>6</xdr:col>
      <xdr:colOff>38100</xdr:colOff>
      <xdr:row>61</xdr:row>
      <xdr:rowOff>68762</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17962</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1130300" y="104715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133367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65694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137540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25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59889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162542</xdr:rowOff>
    </xdr:from>
    <xdr:to>
      <xdr:col>54</xdr:col>
      <xdr:colOff>189865</xdr:colOff>
      <xdr:row>64</xdr:row>
      <xdr:rowOff>60871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63742"/>
          <a:ext cx="0" cy="1269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64698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3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60871</xdr:rowOff>
    </xdr:from>
    <xdr:to>
      <xdr:col>55</xdr:col>
      <xdr:colOff>88900</xdr:colOff>
      <xdr:row>64</xdr:row>
      <xdr:rowOff>60871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3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109219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53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162542</xdr:rowOff>
    </xdr:from>
    <xdr:to>
      <xdr:col>55</xdr:col>
      <xdr:colOff>88900</xdr:colOff>
      <xdr:row>56</xdr:row>
      <xdr:rowOff>162542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63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12922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4713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34495</xdr:rowOff>
    </xdr:from>
    <xdr:to>
      <xdr:col>55</xdr:col>
      <xdr:colOff>50800</xdr:colOff>
      <xdr:row>61</xdr:row>
      <xdr:rowOff>136095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49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55283</xdr:rowOff>
    </xdr:from>
    <xdr:to>
      <xdr:col>50</xdr:col>
      <xdr:colOff>165100</xdr:colOff>
      <xdr:row>61</xdr:row>
      <xdr:rowOff>156883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34371</xdr:rowOff>
    </xdr:from>
    <xdr:to>
      <xdr:col>46</xdr:col>
      <xdr:colOff>38100</xdr:colOff>
      <xdr:row>61</xdr:row>
      <xdr:rowOff>135971</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47938</xdr:rowOff>
    </xdr:from>
    <xdr:to>
      <xdr:col>41</xdr:col>
      <xdr:colOff>101600</xdr:colOff>
      <xdr:row>61</xdr:row>
      <xdr:rowOff>149538</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79146</xdr:rowOff>
    </xdr:from>
    <xdr:to>
      <xdr:col>36</xdr:col>
      <xdr:colOff>165100</xdr:colOff>
      <xdr:row>62</xdr:row>
      <xdr:rowOff>9296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53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165698</xdr:rowOff>
    </xdr:from>
    <xdr:to>
      <xdr:col>55</xdr:col>
      <xdr:colOff>50800</xdr:colOff>
      <xdr:row>60</xdr:row>
      <xdr:rowOff>95848</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28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17125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13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12979</xdr:rowOff>
    </xdr:from>
    <xdr:to>
      <xdr:col>50</xdr:col>
      <xdr:colOff>165100</xdr:colOff>
      <xdr:row>60</xdr:row>
      <xdr:rowOff>114579</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29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45048</xdr:rowOff>
    </xdr:from>
    <xdr:to>
      <xdr:col>55</xdr:col>
      <xdr:colOff>0</xdr:colOff>
      <xdr:row>60</xdr:row>
      <xdr:rowOff>63779</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332048"/>
          <a:ext cx="838200" cy="1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40076</xdr:rowOff>
    </xdr:from>
    <xdr:to>
      <xdr:col>46</xdr:col>
      <xdr:colOff>38100</xdr:colOff>
      <xdr:row>60</xdr:row>
      <xdr:rowOff>141676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63779</xdr:rowOff>
    </xdr:from>
    <xdr:to>
      <xdr:col>50</xdr:col>
      <xdr:colOff>114300</xdr:colOff>
      <xdr:row>60</xdr:row>
      <xdr:rowOff>90876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350779"/>
          <a:ext cx="889000" cy="2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54718</xdr:rowOff>
    </xdr:from>
    <xdr:to>
      <xdr:col>41</xdr:col>
      <xdr:colOff>101600</xdr:colOff>
      <xdr:row>60</xdr:row>
      <xdr:rowOff>156318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3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90876</xdr:rowOff>
    </xdr:from>
    <xdr:to>
      <xdr:col>45</xdr:col>
      <xdr:colOff>177800</xdr:colOff>
      <xdr:row>60</xdr:row>
      <xdr:rowOff>105518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377876"/>
          <a:ext cx="889000" cy="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71438</xdr:rowOff>
    </xdr:from>
    <xdr:to>
      <xdr:col>36</xdr:col>
      <xdr:colOff>165100</xdr:colOff>
      <xdr:row>61</xdr:row>
      <xdr:rowOff>1588</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3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105518</xdr:rowOff>
    </xdr:from>
    <xdr:to>
      <xdr:col>41</xdr:col>
      <xdr:colOff>50800</xdr:colOff>
      <xdr:row>60</xdr:row>
      <xdr:rowOff>122238</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392518"/>
          <a:ext cx="889000" cy="1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148010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127098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140665</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9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630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131106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07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158203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10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1395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11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18115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13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19050</xdr:rowOff>
    </xdr:from>
    <xdr:to>
      <xdr:col>24</xdr:col>
      <xdr:colOff>62865</xdr:colOff>
      <xdr:row>86</xdr:row>
      <xdr:rowOff>89536</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92150"/>
          <a:ext cx="0" cy="14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93363</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89536</xdr:rowOff>
    </xdr:from>
    <xdr:to>
      <xdr:col>24</xdr:col>
      <xdr:colOff>152400</xdr:colOff>
      <xdr:row>86</xdr:row>
      <xdr:rowOff>89536</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137177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6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19050</xdr:rowOff>
    </xdr:from>
    <xdr:to>
      <xdr:col>24</xdr:col>
      <xdr:colOff>152400</xdr:colOff>
      <xdr:row>78</xdr:row>
      <xdr:rowOff>19050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158132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217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8255</xdr:rowOff>
    </xdr:from>
    <xdr:to>
      <xdr:col>24</xdr:col>
      <xdr:colOff>114300</xdr:colOff>
      <xdr:row>83</xdr:row>
      <xdr:rowOff>109855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160655</xdr:rowOff>
    </xdr:from>
    <xdr:to>
      <xdr:col>20</xdr:col>
      <xdr:colOff>38100</xdr:colOff>
      <xdr:row>83</xdr:row>
      <xdr:rowOff>90805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118745</xdr:rowOff>
    </xdr:from>
    <xdr:to>
      <xdr:col>15</xdr:col>
      <xdr:colOff>101600</xdr:colOff>
      <xdr:row>83</xdr:row>
      <xdr:rowOff>48895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105411</xdr:rowOff>
    </xdr:from>
    <xdr:to>
      <xdr:col>10</xdr:col>
      <xdr:colOff>165100</xdr:colOff>
      <xdr:row>82</xdr:row>
      <xdr:rowOff>35561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114936</xdr:rowOff>
    </xdr:from>
    <xdr:to>
      <xdr:col>6</xdr:col>
      <xdr:colOff>38100</xdr:colOff>
      <xdr:row>82</xdr:row>
      <xdr:rowOff>45086</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153036</xdr:rowOff>
    </xdr:from>
    <xdr:to>
      <xdr:col>24</xdr:col>
      <xdr:colOff>114300</xdr:colOff>
      <xdr:row>83</xdr:row>
      <xdr:rowOff>83186</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4463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128270</xdr:rowOff>
    </xdr:from>
    <xdr:to>
      <xdr:col>20</xdr:col>
      <xdr:colOff>38100</xdr:colOff>
      <xdr:row>83</xdr:row>
      <xdr:rowOff>58420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xdr:rowOff>
    </xdr:from>
    <xdr:to>
      <xdr:col>24</xdr:col>
      <xdr:colOff>63500</xdr:colOff>
      <xdr:row>83</xdr:row>
      <xdr:rowOff>32386</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2379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93980</xdr:rowOff>
    </xdr:from>
    <xdr:to>
      <xdr:col>15</xdr:col>
      <xdr:colOff>101600</xdr:colOff>
      <xdr:row>83</xdr:row>
      <xdr:rowOff>24130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144780</xdr:rowOff>
    </xdr:from>
    <xdr:to>
      <xdr:col>19</xdr:col>
      <xdr:colOff>177800</xdr:colOff>
      <xdr:row>83</xdr:row>
      <xdr:rowOff>7620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20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xdr:rowOff>
    </xdr:from>
    <xdr:to>
      <xdr:col>10</xdr:col>
      <xdr:colOff>165100</xdr:colOff>
      <xdr:row>82</xdr:row>
      <xdr:rowOff>117475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66675</xdr:rowOff>
    </xdr:from>
    <xdr:to>
      <xdr:col>15</xdr:col>
      <xdr:colOff>50800</xdr:colOff>
      <xdr:row>82</xdr:row>
      <xdr:rowOff>144780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12557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151130</xdr:rowOff>
    </xdr:from>
    <xdr:to>
      <xdr:col>6</xdr:col>
      <xdr:colOff>38100</xdr:colOff>
      <xdr:row>82</xdr:row>
      <xdr:rowOff>81280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30480</xdr:rowOff>
    </xdr:from>
    <xdr:to>
      <xdr:col>10</xdr:col>
      <xdr:colOff>114300</xdr:colOff>
      <xdr:row>82</xdr:row>
      <xdr:rowOff>66675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08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81932</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40022</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52088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61613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74947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40657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108602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72407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163830</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36548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110507</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158894</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046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9017</xdr:rowOff>
    </xdr:from>
    <xdr:to>
      <xdr:col>55</xdr:col>
      <xdr:colOff>50800</xdr:colOff>
      <xdr:row>82</xdr:row>
      <xdr:rowOff>110617</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06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27305</xdr:rowOff>
    </xdr:from>
    <xdr:to>
      <xdr:col>50</xdr:col>
      <xdr:colOff>165100</xdr:colOff>
      <xdr:row>82</xdr:row>
      <xdr:rowOff>128905</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89027</xdr:rowOff>
    </xdr:from>
    <xdr:to>
      <xdr:col>46</xdr:col>
      <xdr:colOff>38100</xdr:colOff>
      <xdr:row>83</xdr:row>
      <xdr:rowOff>19177</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98171</xdr:rowOff>
    </xdr:from>
    <xdr:to>
      <xdr:col>41</xdr:col>
      <xdr:colOff>101600</xdr:colOff>
      <xdr:row>83</xdr:row>
      <xdr:rowOff>28321</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15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115888</xdr:rowOff>
    </xdr:from>
    <xdr:to>
      <xdr:col>36</xdr:col>
      <xdr:colOff>165100</xdr:colOff>
      <xdr:row>83</xdr:row>
      <xdr:rowOff>46038</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17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95314</xdr:rowOff>
    </xdr:from>
    <xdr:to>
      <xdr:col>55</xdr:col>
      <xdr:colOff>50800</xdr:colOff>
      <xdr:row>80</xdr:row>
      <xdr:rowOff>25464</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363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118191</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349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117030</xdr:rowOff>
    </xdr:from>
    <xdr:to>
      <xdr:col>50</xdr:col>
      <xdr:colOff>165100</xdr:colOff>
      <xdr:row>80</xdr:row>
      <xdr:rowOff>47180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36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146114</xdr:rowOff>
    </xdr:from>
    <xdr:to>
      <xdr:col>55</xdr:col>
      <xdr:colOff>0</xdr:colOff>
      <xdr:row>79</xdr:row>
      <xdr:rowOff>167830</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3690664"/>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136461</xdr:rowOff>
    </xdr:from>
    <xdr:to>
      <xdr:col>46</xdr:col>
      <xdr:colOff>38100</xdr:colOff>
      <xdr:row>80</xdr:row>
      <xdr:rowOff>66611</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36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167830</xdr:rowOff>
    </xdr:from>
    <xdr:to>
      <xdr:col>50</xdr:col>
      <xdr:colOff>114300</xdr:colOff>
      <xdr:row>80</xdr:row>
      <xdr:rowOff>15811</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3712380"/>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156463</xdr:rowOff>
    </xdr:from>
    <xdr:to>
      <xdr:col>41</xdr:col>
      <xdr:colOff>101600</xdr:colOff>
      <xdr:row>80</xdr:row>
      <xdr:rowOff>86613</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15811</xdr:rowOff>
    </xdr:from>
    <xdr:to>
      <xdr:col>45</xdr:col>
      <xdr:colOff>177800</xdr:colOff>
      <xdr:row>80</xdr:row>
      <xdr:rowOff>35813</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3731811"/>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102172</xdr:rowOff>
    </xdr:from>
    <xdr:to>
      <xdr:col>36</xdr:col>
      <xdr:colOff>165100</xdr:colOff>
      <xdr:row>80</xdr:row>
      <xdr:rowOff>32322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36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152972</xdr:rowOff>
    </xdr:from>
    <xdr:to>
      <xdr:col>41</xdr:col>
      <xdr:colOff>50800</xdr:colOff>
      <xdr:row>80</xdr:row>
      <xdr:rowOff>35813</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6972300" y="13697522"/>
          <a:ext cx="8890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120032</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10304</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24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19448</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24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37165</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26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63707</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343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83138</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345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103140</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34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48849</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342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E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flipV="1">
          <a:off x="16318864" y="568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E00-00009E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E00-0000A0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89425</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E00-0000A2010000}"/>
            </a:ext>
          </a:extLst>
        </xdr:cNvPr>
        <xdr:cNvSpPr txBox="1"/>
      </xdr:nvSpPr>
      <xdr:spPr>
        <a:xfrm>
          <a:off x="16357600" y="609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66548</xdr:rowOff>
    </xdr:from>
    <xdr:to>
      <xdr:col>85</xdr:col>
      <xdr:colOff>177800</xdr:colOff>
      <xdr:row>36</xdr:row>
      <xdr:rowOff>168148</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6268700" y="623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162560</xdr:rowOff>
    </xdr:from>
    <xdr:to>
      <xdr:col>81</xdr:col>
      <xdr:colOff>101600</xdr:colOff>
      <xdr:row>36</xdr:row>
      <xdr:rowOff>92710</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5430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39116</xdr:rowOff>
    </xdr:from>
    <xdr:to>
      <xdr:col>76</xdr:col>
      <xdr:colOff>165100</xdr:colOff>
      <xdr:row>36</xdr:row>
      <xdr:rowOff>140716</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4541500" y="621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80264</xdr:rowOff>
    </xdr:from>
    <xdr:to>
      <xdr:col>67</xdr:col>
      <xdr:colOff>101600</xdr:colOff>
      <xdr:row>36</xdr:row>
      <xdr:rowOff>10414</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2763500" y="60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119126</xdr:rowOff>
    </xdr:from>
    <xdr:to>
      <xdr:col>85</xdr:col>
      <xdr:colOff>177800</xdr:colOff>
      <xdr:row>37</xdr:row>
      <xdr:rowOff>49276</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62687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97553</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E00-0000AE010000}"/>
            </a:ext>
          </a:extLst>
        </xdr:cNvPr>
        <xdr:cNvSpPr txBox="1"/>
      </xdr:nvSpPr>
      <xdr:spPr>
        <a:xfrm>
          <a:off x="16357600" y="626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32258</xdr:rowOff>
    </xdr:from>
    <xdr:to>
      <xdr:col>81</xdr:col>
      <xdr:colOff>101600</xdr:colOff>
      <xdr:row>36</xdr:row>
      <xdr:rowOff>133858</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54305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83058</xdr:rowOff>
    </xdr:from>
    <xdr:to>
      <xdr:col>85</xdr:col>
      <xdr:colOff>127000</xdr:colOff>
      <xdr:row>36</xdr:row>
      <xdr:rowOff>169926</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5481300" y="625525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98552</xdr:rowOff>
    </xdr:from>
    <xdr:to>
      <xdr:col>76</xdr:col>
      <xdr:colOff>165100</xdr:colOff>
      <xdr:row>36</xdr:row>
      <xdr:rowOff>28702</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541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149352</xdr:rowOff>
    </xdr:from>
    <xdr:to>
      <xdr:col>81</xdr:col>
      <xdr:colOff>50800</xdr:colOff>
      <xdr:row>36</xdr:row>
      <xdr:rowOff>83058</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4592300" y="615010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64262</xdr:rowOff>
    </xdr:from>
    <xdr:to>
      <xdr:col>72</xdr:col>
      <xdr:colOff>38100</xdr:colOff>
      <xdr:row>34</xdr:row>
      <xdr:rowOff>165862</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652500" y="58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115062</xdr:rowOff>
    </xdr:from>
    <xdr:to>
      <xdr:col>76</xdr:col>
      <xdr:colOff>114300</xdr:colOff>
      <xdr:row>35</xdr:row>
      <xdr:rowOff>149352</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703300" y="5944362"/>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64262</xdr:rowOff>
    </xdr:from>
    <xdr:to>
      <xdr:col>67</xdr:col>
      <xdr:colOff>101600</xdr:colOff>
      <xdr:row>34</xdr:row>
      <xdr:rowOff>165862</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763500" y="58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115062</xdr:rowOff>
    </xdr:from>
    <xdr:to>
      <xdr:col>71</xdr:col>
      <xdr:colOff>177800</xdr:colOff>
      <xdr:row>34</xdr:row>
      <xdr:rowOff>115062</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814300" y="59443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109237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131843</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44" y="630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44" y="61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124985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29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10939</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10939</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102326</xdr:rowOff>
    </xdr:from>
    <xdr:to>
      <xdr:col>116</xdr:col>
      <xdr:colOff>62864</xdr:colOff>
      <xdr:row>41</xdr:row>
      <xdr:rowOff>169273</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4" y="5588726"/>
          <a:ext cx="0" cy="160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1650</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20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169273</xdr:rowOff>
    </xdr:from>
    <xdr:to>
      <xdr:col>116</xdr:col>
      <xdr:colOff>152400</xdr:colOff>
      <xdr:row>41</xdr:row>
      <xdr:rowOff>169273</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19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49003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36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102326</xdr:rowOff>
    </xdr:from>
    <xdr:to>
      <xdr:col>116</xdr:col>
      <xdr:colOff>152400</xdr:colOff>
      <xdr:row>32</xdr:row>
      <xdr:rowOff>102326</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58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21788</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365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43361</xdr:rowOff>
    </xdr:from>
    <xdr:to>
      <xdr:col>116</xdr:col>
      <xdr:colOff>114300</xdr:colOff>
      <xdr:row>37</xdr:row>
      <xdr:rowOff>144961</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27033</xdr:rowOff>
    </xdr:from>
    <xdr:to>
      <xdr:col>112</xdr:col>
      <xdr:colOff>38100</xdr:colOff>
      <xdr:row>37</xdr:row>
      <xdr:rowOff>128633</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85816</xdr:rowOff>
    </xdr:from>
    <xdr:to>
      <xdr:col>107</xdr:col>
      <xdr:colOff>101600</xdr:colOff>
      <xdr:row>38</xdr:row>
      <xdr:rowOff>15966</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69487</xdr:rowOff>
    </xdr:from>
    <xdr:to>
      <xdr:col>102</xdr:col>
      <xdr:colOff>165100</xdr:colOff>
      <xdr:row>37</xdr:row>
      <xdr:rowOff>171087</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41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115207</xdr:rowOff>
    </xdr:from>
    <xdr:to>
      <xdr:col>98</xdr:col>
      <xdr:colOff>38100</xdr:colOff>
      <xdr:row>38</xdr:row>
      <xdr:rowOff>45357</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41728</xdr:rowOff>
    </xdr:from>
    <xdr:to>
      <xdr:col>116</xdr:col>
      <xdr:colOff>114300</xdr:colOff>
      <xdr:row>36</xdr:row>
      <xdr:rowOff>143328</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64605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06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64589</xdr:rowOff>
    </xdr:from>
    <xdr:to>
      <xdr:col>112</xdr:col>
      <xdr:colOff>38100</xdr:colOff>
      <xdr:row>36</xdr:row>
      <xdr:rowOff>166189</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92528</xdr:rowOff>
    </xdr:from>
    <xdr:to>
      <xdr:col>116</xdr:col>
      <xdr:colOff>63500</xdr:colOff>
      <xdr:row>36</xdr:row>
      <xdr:rowOff>115389</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1323300" y="626472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84183</xdr:rowOff>
    </xdr:from>
    <xdr:to>
      <xdr:col>107</xdr:col>
      <xdr:colOff>101600</xdr:colOff>
      <xdr:row>37</xdr:row>
      <xdr:rowOff>14333</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115389</xdr:rowOff>
    </xdr:from>
    <xdr:to>
      <xdr:col>111</xdr:col>
      <xdr:colOff>177800</xdr:colOff>
      <xdr:row>36</xdr:row>
      <xdr:rowOff>134983</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0434300" y="628758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107043</xdr:rowOff>
    </xdr:from>
    <xdr:to>
      <xdr:col>102</xdr:col>
      <xdr:colOff>165100</xdr:colOff>
      <xdr:row>37</xdr:row>
      <xdr:rowOff>37193</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134983</xdr:rowOff>
    </xdr:from>
    <xdr:to>
      <xdr:col>107</xdr:col>
      <xdr:colOff>50800</xdr:colOff>
      <xdr:row>36</xdr:row>
      <xdr:rowOff>157843</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9545300" y="63071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126637</xdr:rowOff>
    </xdr:from>
    <xdr:to>
      <xdr:col>98</xdr:col>
      <xdr:colOff>38100</xdr:colOff>
      <xdr:row>37</xdr:row>
      <xdr:rowOff>56787</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157843</xdr:rowOff>
    </xdr:from>
    <xdr:to>
      <xdr:col>102</xdr:col>
      <xdr:colOff>114300</xdr:colOff>
      <xdr:row>37</xdr:row>
      <xdr:rowOff>5987</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8656300" y="63300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119760</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727" y="646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7093</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427" y="652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162214</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427" y="650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36484</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427" y="655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11266</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01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30860</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03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53720</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73314</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07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64</xdr:row>
      <xdr:rowOff>97972</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486900"/>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101799</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107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97972</xdr:rowOff>
    </xdr:from>
    <xdr:to>
      <xdr:col>86</xdr:col>
      <xdr:colOff>25400</xdr:colOff>
      <xdr:row>64</xdr:row>
      <xdr:rowOff>97972</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157860</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73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7983</xdr:rowOff>
    </xdr:from>
    <xdr:to>
      <xdr:col>85</xdr:col>
      <xdr:colOff>177800</xdr:colOff>
      <xdr:row>60</xdr:row>
      <xdr:rowOff>109583</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146776</xdr:rowOff>
    </xdr:from>
    <xdr:to>
      <xdr:col>81</xdr:col>
      <xdr:colOff>101600</xdr:colOff>
      <xdr:row>60</xdr:row>
      <xdr:rowOff>76926</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35741</xdr:rowOff>
    </xdr:from>
    <xdr:to>
      <xdr:col>76</xdr:col>
      <xdr:colOff>165100</xdr:colOff>
      <xdr:row>59</xdr:row>
      <xdr:rowOff>137341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164737</xdr:rowOff>
    </xdr:from>
    <xdr:to>
      <xdr:col>72</xdr:col>
      <xdr:colOff>38100</xdr:colOff>
      <xdr:row>59</xdr:row>
      <xdr:rowOff>94887</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16147</xdr:rowOff>
    </xdr:from>
    <xdr:to>
      <xdr:col>67</xdr:col>
      <xdr:colOff>101600</xdr:colOff>
      <xdr:row>59</xdr:row>
      <xdr:rowOff>117747</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94524</xdr:rowOff>
    </xdr:from>
    <xdr:to>
      <xdr:col>85</xdr:col>
      <xdr:colOff>177800</xdr:colOff>
      <xdr:row>58</xdr:row>
      <xdr:rowOff>24674</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117401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971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35741</xdr:rowOff>
    </xdr:from>
    <xdr:to>
      <xdr:col>81</xdr:col>
      <xdr:colOff>101600</xdr:colOff>
      <xdr:row>57</xdr:row>
      <xdr:rowOff>137341</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86541</xdr:rowOff>
    </xdr:from>
    <xdr:to>
      <xdr:col>85</xdr:col>
      <xdr:colOff>127000</xdr:colOff>
      <xdr:row>57</xdr:row>
      <xdr:rowOff>145324</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985919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145143</xdr:rowOff>
    </xdr:from>
    <xdr:to>
      <xdr:col>76</xdr:col>
      <xdr:colOff>165100</xdr:colOff>
      <xdr:row>57</xdr:row>
      <xdr:rowOff>75293</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97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24493</xdr:rowOff>
    </xdr:from>
    <xdr:to>
      <xdr:col>81</xdr:col>
      <xdr:colOff>50800</xdr:colOff>
      <xdr:row>57</xdr:row>
      <xdr:rowOff>86541</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97971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37374</xdr:rowOff>
    </xdr:from>
    <xdr:to>
      <xdr:col>72</xdr:col>
      <xdr:colOff>38100</xdr:colOff>
      <xdr:row>56</xdr:row>
      <xdr:rowOff>138974</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88174</xdr:rowOff>
    </xdr:from>
    <xdr:to>
      <xdr:col>76</xdr:col>
      <xdr:colOff>114300</xdr:colOff>
      <xdr:row>57</xdr:row>
      <xdr:rowOff>24493</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9689374"/>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37374</xdr:rowOff>
    </xdr:from>
    <xdr:to>
      <xdr:col>67</xdr:col>
      <xdr:colOff>101600</xdr:colOff>
      <xdr:row>56</xdr:row>
      <xdr:rowOff>138974</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88174</xdr:rowOff>
    </xdr:from>
    <xdr:to>
      <xdr:col>71</xdr:col>
      <xdr:colOff>177800</xdr:colOff>
      <xdr:row>56</xdr:row>
      <xdr:rowOff>88174</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96893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68053</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128468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86014</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108874</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2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153868</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91820</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52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155501</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155501</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60808</xdr:rowOff>
    </xdr:from>
    <xdr:to>
      <xdr:col>116</xdr:col>
      <xdr:colOff>62864</xdr:colOff>
      <xdr:row>62</xdr:row>
      <xdr:rowOff>163220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490558"/>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167047</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79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163220</xdr:rowOff>
    </xdr:from>
    <xdr:to>
      <xdr:col>116</xdr:col>
      <xdr:colOff>152400</xdr:colOff>
      <xdr:row>62</xdr:row>
      <xdr:rowOff>163220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79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7485</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26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60808</xdr:rowOff>
    </xdr:from>
    <xdr:to>
      <xdr:col>116</xdr:col>
      <xdr:colOff>152400</xdr:colOff>
      <xdr:row>55</xdr:row>
      <xdr:rowOff>60808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49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10024</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297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158597</xdr:rowOff>
    </xdr:from>
    <xdr:to>
      <xdr:col>116</xdr:col>
      <xdr:colOff>114300</xdr:colOff>
      <xdr:row>61</xdr:row>
      <xdr:rowOff>88747</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445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6807</xdr:rowOff>
    </xdr:from>
    <xdr:to>
      <xdr:col>112</xdr:col>
      <xdr:colOff>38100</xdr:colOff>
      <xdr:row>61</xdr:row>
      <xdr:rowOff>108407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4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29667</xdr:rowOff>
    </xdr:from>
    <xdr:to>
      <xdr:col>107</xdr:col>
      <xdr:colOff>101600</xdr:colOff>
      <xdr:row>61</xdr:row>
      <xdr:rowOff>131267</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48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13665</xdr:rowOff>
    </xdr:from>
    <xdr:to>
      <xdr:col>102</xdr:col>
      <xdr:colOff>165100</xdr:colOff>
      <xdr:row>61</xdr:row>
      <xdr:rowOff>115265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47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27381</xdr:rowOff>
    </xdr:from>
    <xdr:to>
      <xdr:col>98</xdr:col>
      <xdr:colOff>38100</xdr:colOff>
      <xdr:row>61</xdr:row>
      <xdr:rowOff>128981</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48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60215</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51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58928</xdr:rowOff>
    </xdr:from>
    <xdr:to>
      <xdr:col>112</xdr:col>
      <xdr:colOff>38100</xdr:colOff>
      <xdr:row>62</xdr:row>
      <xdr:rowOff>160528</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132588</xdr:rowOff>
    </xdr:from>
    <xdr:to>
      <xdr:col>116</xdr:col>
      <xdr:colOff>63500</xdr:colOff>
      <xdr:row>62</xdr:row>
      <xdr:rowOff>109728</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1323300" y="10591038"/>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72644</xdr:rowOff>
    </xdr:from>
    <xdr:to>
      <xdr:col>107</xdr:col>
      <xdr:colOff>101600</xdr:colOff>
      <xdr:row>63</xdr:row>
      <xdr:rowOff>2794</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109728</xdr:rowOff>
    </xdr:from>
    <xdr:to>
      <xdr:col>111</xdr:col>
      <xdr:colOff>177800</xdr:colOff>
      <xdr:row>62</xdr:row>
      <xdr:rowOff>123444</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7396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87275</xdr:rowOff>
    </xdr:from>
    <xdr:to>
      <xdr:col>102</xdr:col>
      <xdr:colOff>165100</xdr:colOff>
      <xdr:row>63</xdr:row>
      <xdr:rowOff>17425</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123444</xdr:rowOff>
    </xdr:from>
    <xdr:to>
      <xdr:col>107</xdr:col>
      <xdr:colOff>50800</xdr:colOff>
      <xdr:row>62</xdr:row>
      <xdr:rowOff>138075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9545300" y="10753344"/>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101447</xdr:rowOff>
    </xdr:from>
    <xdr:to>
      <xdr:col>98</xdr:col>
      <xdr:colOff>38100</xdr:colOff>
      <xdr:row>63</xdr:row>
      <xdr:rowOff>31597</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73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138075</xdr:rowOff>
    </xdr:from>
    <xdr:to>
      <xdr:col>102</xdr:col>
      <xdr:colOff>114300</xdr:colOff>
      <xdr:row>62</xdr:row>
      <xdr:rowOff>152247</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8656300" y="10767975"/>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124934</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2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147794</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26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131792</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24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145508</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2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151655</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165371</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8552</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22724</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0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00000000-0008-0000-0E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35813</xdr:rowOff>
    </xdr:from>
    <xdr:to>
      <xdr:col>85</xdr:col>
      <xdr:colOff>126364</xdr:colOff>
      <xdr:row>85</xdr:row>
      <xdr:rowOff>163830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flipV="1">
          <a:off x="16318864" y="1340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167657</xdr:rowOff>
    </xdr:from>
    <xdr:ext cx="405111" cy="259045"/>
    <xdr:sp macro="" textlink="">
      <xdr:nvSpPr>
        <xdr:cNvPr id="645" name="【児童館】&#10;有形固定資産減価償却率最小値テキスト">
          <a:extLst>
            <a:ext uri="{FF2B5EF4-FFF2-40B4-BE49-F238E27FC236}">
              <a16:creationId xmlns:a16="http://schemas.microsoft.com/office/drawing/2014/main" id="{00000000-0008-0000-0E00-000085020000}"/>
            </a:ext>
          </a:extLst>
        </xdr:cNvPr>
        <xdr:cNvSpPr txBox="1"/>
      </xdr:nvSpPr>
      <xdr:spPr>
        <a:xfrm>
          <a:off x="1635760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163830</xdr:rowOff>
    </xdr:from>
    <xdr:to>
      <xdr:col>86</xdr:col>
      <xdr:colOff>25400</xdr:colOff>
      <xdr:row>85</xdr:row>
      <xdr:rowOff>163830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6230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153940</xdr:rowOff>
    </xdr:from>
    <xdr:ext cx="405111" cy="259045"/>
    <xdr:sp macro="" textlink="">
      <xdr:nvSpPr>
        <xdr:cNvPr id="647" name="【児童館】&#10;有形固定資産減価償却率最大値テキスト">
          <a:extLst>
            <a:ext uri="{FF2B5EF4-FFF2-40B4-BE49-F238E27FC236}">
              <a16:creationId xmlns:a16="http://schemas.microsoft.com/office/drawing/2014/main" id="{00000000-0008-0000-0E00-000087020000}"/>
            </a:ext>
          </a:extLst>
        </xdr:cNvPr>
        <xdr:cNvSpPr txBox="1"/>
      </xdr:nvSpPr>
      <xdr:spPr>
        <a:xfrm>
          <a:off x="16357600" y="13184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35813</xdr:rowOff>
    </xdr:from>
    <xdr:to>
      <xdr:col>86</xdr:col>
      <xdr:colOff>25400</xdr:colOff>
      <xdr:row>78</xdr:row>
      <xdr:rowOff>35813</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340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149623</xdr:rowOff>
    </xdr:from>
    <xdr:ext cx="405111" cy="259045"/>
    <xdr:sp macro="" textlink="">
      <xdr:nvSpPr>
        <xdr:cNvPr id="649" name="【児童館】&#10;有形固定資産減価償却率平均値テキスト">
          <a:extLst>
            <a:ext uri="{FF2B5EF4-FFF2-40B4-BE49-F238E27FC236}">
              <a16:creationId xmlns:a16="http://schemas.microsoft.com/office/drawing/2014/main" id="{00000000-0008-0000-0E00-000089020000}"/>
            </a:ext>
          </a:extLst>
        </xdr:cNvPr>
        <xdr:cNvSpPr txBox="1"/>
      </xdr:nvSpPr>
      <xdr:spPr>
        <a:xfrm>
          <a:off x="16357600" y="13865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126746</xdr:rowOff>
    </xdr:from>
    <xdr:to>
      <xdr:col>85</xdr:col>
      <xdr:colOff>177800</xdr:colOff>
      <xdr:row>82</xdr:row>
      <xdr:rowOff>56896</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62687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58165</xdr:rowOff>
    </xdr:from>
    <xdr:to>
      <xdr:col>81</xdr:col>
      <xdr:colOff>101600</xdr:colOff>
      <xdr:row>81</xdr:row>
      <xdr:rowOff>159765</xdr:rowOff>
    </xdr:to>
    <xdr:sp macro="" textlink="">
      <xdr:nvSpPr>
        <xdr:cNvPr id="651" name="フローチャート: 判断 650">
          <a:extLst>
            <a:ext uri="{FF2B5EF4-FFF2-40B4-BE49-F238E27FC236}">
              <a16:creationId xmlns:a16="http://schemas.microsoft.com/office/drawing/2014/main" id="{00000000-0008-0000-0E00-00008B020000}"/>
            </a:ext>
          </a:extLst>
        </xdr:cNvPr>
        <xdr:cNvSpPr/>
      </xdr:nvSpPr>
      <xdr:spPr>
        <a:xfrm>
          <a:off x="15430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46737</xdr:rowOff>
    </xdr:from>
    <xdr:to>
      <xdr:col>76</xdr:col>
      <xdr:colOff>165100</xdr:colOff>
      <xdr:row>81</xdr:row>
      <xdr:rowOff>148337</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4541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117602</xdr:rowOff>
    </xdr:from>
    <xdr:to>
      <xdr:col>72</xdr:col>
      <xdr:colOff>38100</xdr:colOff>
      <xdr:row>81</xdr:row>
      <xdr:rowOff>47752</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3652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39878</xdr:rowOff>
    </xdr:from>
    <xdr:to>
      <xdr:col>67</xdr:col>
      <xdr:colOff>101600</xdr:colOff>
      <xdr:row>80</xdr:row>
      <xdr:rowOff>141478</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2763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60452</xdr:rowOff>
    </xdr:from>
    <xdr:to>
      <xdr:col>85</xdr:col>
      <xdr:colOff>177800</xdr:colOff>
      <xdr:row>82</xdr:row>
      <xdr:rowOff>162052</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62687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38879</xdr:rowOff>
    </xdr:from>
    <xdr:ext cx="405111" cy="259045"/>
    <xdr:sp macro="" textlink="">
      <xdr:nvSpPr>
        <xdr:cNvPr id="661" name="【児童館】&#10;有形固定資産減価償却率該当値テキスト">
          <a:extLst>
            <a:ext uri="{FF2B5EF4-FFF2-40B4-BE49-F238E27FC236}">
              <a16:creationId xmlns:a16="http://schemas.microsoft.com/office/drawing/2014/main" id="{00000000-0008-0000-0E00-000095020000}"/>
            </a:ext>
          </a:extLst>
        </xdr:cNvPr>
        <xdr:cNvSpPr txBox="1"/>
      </xdr:nvSpPr>
      <xdr:spPr>
        <a:xfrm>
          <a:off x="16357600"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5430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111252</xdr:rowOff>
    </xdr:from>
    <xdr:to>
      <xdr:col>85</xdr:col>
      <xdr:colOff>127000</xdr:colOff>
      <xdr:row>83</xdr:row>
      <xdr:rowOff>26670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flipV="1">
          <a:off x="15481300" y="1417015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97028</xdr:rowOff>
    </xdr:from>
    <xdr:to>
      <xdr:col>76</xdr:col>
      <xdr:colOff>165100</xdr:colOff>
      <xdr:row>83</xdr:row>
      <xdr:rowOff>27178</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4541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147828</xdr:rowOff>
    </xdr:from>
    <xdr:to>
      <xdr:col>81</xdr:col>
      <xdr:colOff>50800</xdr:colOff>
      <xdr:row>83</xdr:row>
      <xdr:rowOff>26670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592300" y="142067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167894</xdr:rowOff>
    </xdr:from>
    <xdr:to>
      <xdr:col>72</xdr:col>
      <xdr:colOff>38100</xdr:colOff>
      <xdr:row>82</xdr:row>
      <xdr:rowOff>98044</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3652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47244</xdr:rowOff>
    </xdr:from>
    <xdr:to>
      <xdr:col>76</xdr:col>
      <xdr:colOff>114300</xdr:colOff>
      <xdr:row>82</xdr:row>
      <xdr:rowOff>147828</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3703300" y="141061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167894</xdr:rowOff>
    </xdr:from>
    <xdr:to>
      <xdr:col>67</xdr:col>
      <xdr:colOff>101600</xdr:colOff>
      <xdr:row>82</xdr:row>
      <xdr:rowOff>98044</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2763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47244</xdr:rowOff>
    </xdr:from>
    <xdr:to>
      <xdr:col>71</xdr:col>
      <xdr:colOff>177800</xdr:colOff>
      <xdr:row>82</xdr:row>
      <xdr:rowOff>47244</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2814300" y="141061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4842</xdr:rowOff>
    </xdr:from>
    <xdr:ext cx="405111" cy="259045"/>
    <xdr:sp macro="" textlink="">
      <xdr:nvSpPr>
        <xdr:cNvPr id="670" name="n_1aveValue【児童館】&#10;有形固定資産減価償却率">
          <a:extLst>
            <a:ext uri="{FF2B5EF4-FFF2-40B4-BE49-F238E27FC236}">
              <a16:creationId xmlns:a16="http://schemas.microsoft.com/office/drawing/2014/main" id="{00000000-0008-0000-0E00-00009E020000}"/>
            </a:ext>
          </a:extLst>
        </xdr:cNvPr>
        <xdr:cNvSpPr txBox="1"/>
      </xdr:nvSpPr>
      <xdr:spPr>
        <a:xfrm>
          <a:off x="15266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164864</xdr:rowOff>
    </xdr:from>
    <xdr:ext cx="405111" cy="259045"/>
    <xdr:sp macro="" textlink="">
      <xdr:nvSpPr>
        <xdr:cNvPr id="671" name="n_2aveValue【児童館】&#10;有形固定資産減価償却率">
          <a:extLst>
            <a:ext uri="{FF2B5EF4-FFF2-40B4-BE49-F238E27FC236}">
              <a16:creationId xmlns:a16="http://schemas.microsoft.com/office/drawing/2014/main" id="{00000000-0008-0000-0E00-00009F020000}"/>
            </a:ext>
          </a:extLst>
        </xdr:cNvPr>
        <xdr:cNvSpPr txBox="1"/>
      </xdr:nvSpPr>
      <xdr:spPr>
        <a:xfrm>
          <a:off x="14389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64279</xdr:rowOff>
    </xdr:from>
    <xdr:ext cx="405111" cy="259045"/>
    <xdr:sp macro="" textlink="">
      <xdr:nvSpPr>
        <xdr:cNvPr id="672" name="n_3aveValue【児童館】&#10;有形固定資産減価償却率">
          <a:extLst>
            <a:ext uri="{FF2B5EF4-FFF2-40B4-BE49-F238E27FC236}">
              <a16:creationId xmlns:a16="http://schemas.microsoft.com/office/drawing/2014/main" id="{00000000-0008-0000-0E00-0000A0020000}"/>
            </a:ext>
          </a:extLst>
        </xdr:cNvPr>
        <xdr:cNvSpPr txBox="1"/>
      </xdr:nvSpPr>
      <xdr:spPr>
        <a:xfrm>
          <a:off x="135007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158005</xdr:rowOff>
    </xdr:from>
    <xdr:ext cx="405111" cy="259045"/>
    <xdr:sp macro="" textlink="">
      <xdr:nvSpPr>
        <xdr:cNvPr id="673" name="n_4aveValue【児童館】&#10;有形固定資産減価償却率">
          <a:extLst>
            <a:ext uri="{FF2B5EF4-FFF2-40B4-BE49-F238E27FC236}">
              <a16:creationId xmlns:a16="http://schemas.microsoft.com/office/drawing/2014/main" id="{00000000-0008-0000-0E00-0000A1020000}"/>
            </a:ext>
          </a:extLst>
        </xdr:cNvPr>
        <xdr:cNvSpPr txBox="1"/>
      </xdr:nvSpPr>
      <xdr:spPr>
        <a:xfrm>
          <a:off x="12611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674" name="n_1mainValue【児童館】&#10;有形固定資産減価償却率">
          <a:extLst>
            <a:ext uri="{FF2B5EF4-FFF2-40B4-BE49-F238E27FC236}">
              <a16:creationId xmlns:a16="http://schemas.microsoft.com/office/drawing/2014/main" id="{00000000-0008-0000-0E00-0000A2020000}"/>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18305</xdr:rowOff>
    </xdr:from>
    <xdr:ext cx="405111" cy="259045"/>
    <xdr:sp macro="" textlink="">
      <xdr:nvSpPr>
        <xdr:cNvPr id="675" name="n_2mainValue【児童館】&#10;有形固定資産減価償却率">
          <a:extLst>
            <a:ext uri="{FF2B5EF4-FFF2-40B4-BE49-F238E27FC236}">
              <a16:creationId xmlns:a16="http://schemas.microsoft.com/office/drawing/2014/main" id="{00000000-0008-0000-0E00-0000A3020000}"/>
            </a:ext>
          </a:extLst>
        </xdr:cNvPr>
        <xdr:cNvSpPr txBox="1"/>
      </xdr:nvSpPr>
      <xdr:spPr>
        <a:xfrm>
          <a:off x="14389744"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89171</xdr:rowOff>
    </xdr:from>
    <xdr:ext cx="405111" cy="259045"/>
    <xdr:sp macro="" textlink="">
      <xdr:nvSpPr>
        <xdr:cNvPr id="676" name="n_3mainValue【児童館】&#10;有形固定資産減価償却率">
          <a:extLst>
            <a:ext uri="{FF2B5EF4-FFF2-40B4-BE49-F238E27FC236}">
              <a16:creationId xmlns:a16="http://schemas.microsoft.com/office/drawing/2014/main" id="{00000000-0008-0000-0E00-0000A4020000}"/>
            </a:ext>
          </a:extLst>
        </xdr:cNvPr>
        <xdr:cNvSpPr txBox="1"/>
      </xdr:nvSpPr>
      <xdr:spPr>
        <a:xfrm>
          <a:off x="13500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89171</xdr:rowOff>
    </xdr:from>
    <xdr:ext cx="405111" cy="259045"/>
    <xdr:sp macro="" textlink="">
      <xdr:nvSpPr>
        <xdr:cNvPr id="677" name="n_4mainValue【児童館】&#10;有形固定資産減価償却率">
          <a:extLst>
            <a:ext uri="{FF2B5EF4-FFF2-40B4-BE49-F238E27FC236}">
              <a16:creationId xmlns:a16="http://schemas.microsoft.com/office/drawing/2014/main" id="{00000000-0008-0000-0E00-0000A5020000}"/>
            </a:ext>
          </a:extLst>
        </xdr:cNvPr>
        <xdr:cNvSpPr txBox="1"/>
      </xdr:nvSpPr>
      <xdr:spPr>
        <a:xfrm>
          <a:off x="12611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E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81535</xdr:rowOff>
    </xdr:from>
    <xdr:to>
      <xdr:col>116</xdr:col>
      <xdr:colOff>62864</xdr:colOff>
      <xdr:row>86</xdr:row>
      <xdr:rowOff>1524</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flipV="1">
          <a:off x="22160864" y="13283185"/>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5351</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E00-0000BC020000}"/>
            </a:ext>
          </a:extLst>
        </xdr:cNvPr>
        <xdr:cNvSpPr txBox="1"/>
      </xdr:nvSpPr>
      <xdr:spPr>
        <a:xfrm>
          <a:off x="22199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xdr:rowOff>
    </xdr:from>
    <xdr:to>
      <xdr:col>116</xdr:col>
      <xdr:colOff>152400</xdr:colOff>
      <xdr:row>86</xdr:row>
      <xdr:rowOff>1524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22072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28212</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E00-0000BE020000}"/>
            </a:ext>
          </a:extLst>
        </xdr:cNvPr>
        <xdr:cNvSpPr txBox="1"/>
      </xdr:nvSpPr>
      <xdr:spPr>
        <a:xfrm>
          <a:off x="22199600" y="130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81535</xdr:rowOff>
    </xdr:from>
    <xdr:to>
      <xdr:col>116</xdr:col>
      <xdr:colOff>152400</xdr:colOff>
      <xdr:row>77</xdr:row>
      <xdr:rowOff>81535</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2072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166895</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E00-0000C0020000}"/>
            </a:ext>
          </a:extLst>
        </xdr:cNvPr>
        <xdr:cNvSpPr txBox="1"/>
      </xdr:nvSpPr>
      <xdr:spPr>
        <a:xfrm>
          <a:off x="22199600" y="1422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xdr:rowOff>
    </xdr:from>
    <xdr:to>
      <xdr:col>116</xdr:col>
      <xdr:colOff>114300</xdr:colOff>
      <xdr:row>83</xdr:row>
      <xdr:rowOff>118618</xdr:rowOff>
    </xdr:to>
    <xdr:sp macro="" textlink="">
      <xdr:nvSpPr>
        <xdr:cNvPr id="705" name="フローチャート: 判断 704">
          <a:extLst>
            <a:ext uri="{FF2B5EF4-FFF2-40B4-BE49-F238E27FC236}">
              <a16:creationId xmlns:a16="http://schemas.microsoft.com/office/drawing/2014/main" id="{00000000-0008-0000-0E00-0000C1020000}"/>
            </a:ext>
          </a:extLst>
        </xdr:cNvPr>
        <xdr:cNvSpPr/>
      </xdr:nvSpPr>
      <xdr:spPr>
        <a:xfrm>
          <a:off x="22110700" y="1424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7874</xdr:rowOff>
    </xdr:from>
    <xdr:to>
      <xdr:col>112</xdr:col>
      <xdr:colOff>38100</xdr:colOff>
      <xdr:row>83</xdr:row>
      <xdr:rowOff>109474</xdr:rowOff>
    </xdr:to>
    <xdr:sp macro="" textlink="">
      <xdr:nvSpPr>
        <xdr:cNvPr id="706" name="フローチャート: 判断 705">
          <a:extLst>
            <a:ext uri="{FF2B5EF4-FFF2-40B4-BE49-F238E27FC236}">
              <a16:creationId xmlns:a16="http://schemas.microsoft.com/office/drawing/2014/main" id="{00000000-0008-0000-0E00-0000C2020000}"/>
            </a:ext>
          </a:extLst>
        </xdr:cNvPr>
        <xdr:cNvSpPr/>
      </xdr:nvSpPr>
      <xdr:spPr>
        <a:xfrm>
          <a:off x="21272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108458</xdr:rowOff>
    </xdr:from>
    <xdr:to>
      <xdr:col>102</xdr:col>
      <xdr:colOff>165100</xdr:colOff>
      <xdr:row>84</xdr:row>
      <xdr:rowOff>38608</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19494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163322</xdr:rowOff>
    </xdr:from>
    <xdr:to>
      <xdr:col>98</xdr:col>
      <xdr:colOff>38100</xdr:colOff>
      <xdr:row>84</xdr:row>
      <xdr:rowOff>93472</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18605500" y="1439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30735</xdr:rowOff>
    </xdr:from>
    <xdr:to>
      <xdr:col>116</xdr:col>
      <xdr:colOff>114300</xdr:colOff>
      <xdr:row>77</xdr:row>
      <xdr:rowOff>132335</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22110700" y="132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155212</xdr:rowOff>
    </xdr:from>
    <xdr:ext cx="469744" cy="259045"/>
    <xdr:sp macro="" textlink="">
      <xdr:nvSpPr>
        <xdr:cNvPr id="716" name="【児童館】&#10;一人当たり面積該当値テキスト">
          <a:extLst>
            <a:ext uri="{FF2B5EF4-FFF2-40B4-BE49-F238E27FC236}">
              <a16:creationId xmlns:a16="http://schemas.microsoft.com/office/drawing/2014/main" id="{00000000-0008-0000-0E00-0000CC020000}"/>
            </a:ext>
          </a:extLst>
        </xdr:cNvPr>
        <xdr:cNvSpPr txBox="1"/>
      </xdr:nvSpPr>
      <xdr:spPr>
        <a:xfrm>
          <a:off x="22199600" y="1318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67311</xdr:rowOff>
    </xdr:from>
    <xdr:to>
      <xdr:col>112</xdr:col>
      <xdr:colOff>38100</xdr:colOff>
      <xdr:row>77</xdr:row>
      <xdr:rowOff>168911</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1272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81535</xdr:rowOff>
    </xdr:from>
    <xdr:to>
      <xdr:col>116</xdr:col>
      <xdr:colOff>63500</xdr:colOff>
      <xdr:row>77</xdr:row>
      <xdr:rowOff>118111</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21323300" y="13283185"/>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94742</xdr:rowOff>
    </xdr:from>
    <xdr:to>
      <xdr:col>107</xdr:col>
      <xdr:colOff>101600</xdr:colOff>
      <xdr:row>78</xdr:row>
      <xdr:rowOff>24892</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0383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118111</xdr:rowOff>
    </xdr:from>
    <xdr:to>
      <xdr:col>111</xdr:col>
      <xdr:colOff>177800</xdr:colOff>
      <xdr:row>77</xdr:row>
      <xdr:rowOff>145542</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20434300" y="1331976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122174</xdr:rowOff>
    </xdr:from>
    <xdr:to>
      <xdr:col>102</xdr:col>
      <xdr:colOff>165100</xdr:colOff>
      <xdr:row>78</xdr:row>
      <xdr:rowOff>52324</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194945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145542</xdr:rowOff>
    </xdr:from>
    <xdr:to>
      <xdr:col>107</xdr:col>
      <xdr:colOff>50800</xdr:colOff>
      <xdr:row>78</xdr:row>
      <xdr:rowOff>1524</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19545300" y="13347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149606</xdr:rowOff>
    </xdr:from>
    <xdr:to>
      <xdr:col>98</xdr:col>
      <xdr:colOff>38100</xdr:colOff>
      <xdr:row>78</xdr:row>
      <xdr:rowOff>79756</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8605500" y="133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xdr:rowOff>
    </xdr:from>
    <xdr:to>
      <xdr:col>102</xdr:col>
      <xdr:colOff>114300</xdr:colOff>
      <xdr:row>78</xdr:row>
      <xdr:rowOff>28956</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flipV="1">
          <a:off x="18656300" y="13374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100601</xdr:rowOff>
    </xdr:from>
    <xdr:ext cx="469744" cy="259045"/>
    <xdr:sp macro="" textlink="">
      <xdr:nvSpPr>
        <xdr:cNvPr id="725" name="n_1aveValue【児童館】&#10;一人当たり面積">
          <a:extLst>
            <a:ext uri="{FF2B5EF4-FFF2-40B4-BE49-F238E27FC236}">
              <a16:creationId xmlns:a16="http://schemas.microsoft.com/office/drawing/2014/main" id="{00000000-0008-0000-0E00-0000D5020000}"/>
            </a:ext>
          </a:extLst>
        </xdr:cNvPr>
        <xdr:cNvSpPr txBox="1"/>
      </xdr:nvSpPr>
      <xdr:spPr>
        <a:xfrm>
          <a:off x="21075727" y="1433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26" name="n_2aveValue【児童館】&#10;一人当たり面積">
          <a:extLst>
            <a:ext uri="{FF2B5EF4-FFF2-40B4-BE49-F238E27FC236}">
              <a16:creationId xmlns:a16="http://schemas.microsoft.com/office/drawing/2014/main" id="{00000000-0008-0000-0E00-0000D6020000}"/>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29735</xdr:rowOff>
    </xdr:from>
    <xdr:ext cx="469744" cy="259045"/>
    <xdr:sp macro="" textlink="">
      <xdr:nvSpPr>
        <xdr:cNvPr id="727" name="n_3aveValue【児童館】&#10;一人当たり面積">
          <a:extLst>
            <a:ext uri="{FF2B5EF4-FFF2-40B4-BE49-F238E27FC236}">
              <a16:creationId xmlns:a16="http://schemas.microsoft.com/office/drawing/2014/main" id="{00000000-0008-0000-0E00-0000D7020000}"/>
            </a:ext>
          </a:extLst>
        </xdr:cNvPr>
        <xdr:cNvSpPr txBox="1"/>
      </xdr:nvSpPr>
      <xdr:spPr>
        <a:xfrm>
          <a:off x="193104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84599</xdr:rowOff>
    </xdr:from>
    <xdr:ext cx="469744" cy="259045"/>
    <xdr:sp macro="" textlink="">
      <xdr:nvSpPr>
        <xdr:cNvPr id="728" name="n_4aveValue【児童館】&#10;一人当たり面積">
          <a:extLst>
            <a:ext uri="{FF2B5EF4-FFF2-40B4-BE49-F238E27FC236}">
              <a16:creationId xmlns:a16="http://schemas.microsoft.com/office/drawing/2014/main" id="{00000000-0008-0000-0E00-0000D8020000}"/>
            </a:ext>
          </a:extLst>
        </xdr:cNvPr>
        <xdr:cNvSpPr txBox="1"/>
      </xdr:nvSpPr>
      <xdr:spPr>
        <a:xfrm>
          <a:off x="18421427"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13988</xdr:rowOff>
    </xdr:from>
    <xdr:ext cx="469744" cy="259045"/>
    <xdr:sp macro="" textlink="">
      <xdr:nvSpPr>
        <xdr:cNvPr id="729" name="n_1mainValue【児童館】&#10;一人当たり面積">
          <a:extLst>
            <a:ext uri="{FF2B5EF4-FFF2-40B4-BE49-F238E27FC236}">
              <a16:creationId xmlns:a16="http://schemas.microsoft.com/office/drawing/2014/main" id="{00000000-0008-0000-0E00-0000D9020000}"/>
            </a:ext>
          </a:extLst>
        </xdr:cNvPr>
        <xdr:cNvSpPr txBox="1"/>
      </xdr:nvSpPr>
      <xdr:spPr>
        <a:xfrm>
          <a:off x="21075727" y="1304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41419</xdr:rowOff>
    </xdr:from>
    <xdr:ext cx="469744" cy="259045"/>
    <xdr:sp macro="" textlink="">
      <xdr:nvSpPr>
        <xdr:cNvPr id="730" name="n_2mainValue【児童館】&#10;一人当たり面積">
          <a:extLst>
            <a:ext uri="{FF2B5EF4-FFF2-40B4-BE49-F238E27FC236}">
              <a16:creationId xmlns:a16="http://schemas.microsoft.com/office/drawing/2014/main" id="{00000000-0008-0000-0E00-0000DA020000}"/>
            </a:ext>
          </a:extLst>
        </xdr:cNvPr>
        <xdr:cNvSpPr txBox="1"/>
      </xdr:nvSpPr>
      <xdr:spPr>
        <a:xfrm>
          <a:off x="20199427" y="1307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68851</xdr:rowOff>
    </xdr:from>
    <xdr:ext cx="469744" cy="259045"/>
    <xdr:sp macro="" textlink="">
      <xdr:nvSpPr>
        <xdr:cNvPr id="731" name="n_3mainValue【児童館】&#10;一人当たり面積">
          <a:extLst>
            <a:ext uri="{FF2B5EF4-FFF2-40B4-BE49-F238E27FC236}">
              <a16:creationId xmlns:a16="http://schemas.microsoft.com/office/drawing/2014/main" id="{00000000-0008-0000-0E00-0000DB020000}"/>
            </a:ext>
          </a:extLst>
        </xdr:cNvPr>
        <xdr:cNvSpPr txBox="1"/>
      </xdr:nvSpPr>
      <xdr:spPr>
        <a:xfrm>
          <a:off x="19310427" y="130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96283</xdr:rowOff>
    </xdr:from>
    <xdr:ext cx="469744" cy="259045"/>
    <xdr:sp macro="" textlink="">
      <xdr:nvSpPr>
        <xdr:cNvPr id="732" name="n_4mainValue【児童館】&#10;一人当たり面積">
          <a:extLst>
            <a:ext uri="{FF2B5EF4-FFF2-40B4-BE49-F238E27FC236}">
              <a16:creationId xmlns:a16="http://schemas.microsoft.com/office/drawing/2014/main" id="{00000000-0008-0000-0E00-0000DC020000}"/>
            </a:ext>
          </a:extLst>
        </xdr:cNvPr>
        <xdr:cNvSpPr txBox="1"/>
      </xdr:nvSpPr>
      <xdr:spPr>
        <a:xfrm>
          <a:off x="18421427" y="1312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0000000-0008-0000-0E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127636</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flipV="1">
          <a:off x="16318864" y="17101186"/>
          <a:ext cx="0" cy="1567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00000000-0008-0000-0E00-0000F6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74313</xdr:rowOff>
    </xdr:from>
    <xdr:ext cx="405111" cy="259045"/>
    <xdr:sp macro="" textlink="">
      <xdr:nvSpPr>
        <xdr:cNvPr id="760" name="【公民館】&#10;有形固定資産減価償却率最大値テキスト">
          <a:extLst>
            <a:ext uri="{FF2B5EF4-FFF2-40B4-BE49-F238E27FC236}">
              <a16:creationId xmlns:a16="http://schemas.microsoft.com/office/drawing/2014/main" id="{00000000-0008-0000-0E00-0000F8020000}"/>
            </a:ext>
          </a:extLst>
        </xdr:cNvPr>
        <xdr:cNvSpPr txBox="1"/>
      </xdr:nvSpPr>
      <xdr:spPr>
        <a:xfrm>
          <a:off x="16357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127636</xdr:rowOff>
    </xdr:from>
    <xdr:to>
      <xdr:col>86</xdr:col>
      <xdr:colOff>25400</xdr:colOff>
      <xdr:row>99</xdr:row>
      <xdr:rowOff>127636</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6230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8272</xdr:rowOff>
    </xdr:from>
    <xdr:ext cx="405111" cy="259045"/>
    <xdr:sp macro="" textlink="">
      <xdr:nvSpPr>
        <xdr:cNvPr id="762" name="【公民館】&#10;有形固定資産減価償却率平均値テキスト">
          <a:extLst>
            <a:ext uri="{FF2B5EF4-FFF2-40B4-BE49-F238E27FC236}">
              <a16:creationId xmlns:a16="http://schemas.microsoft.com/office/drawing/2014/main" id="{00000000-0008-0000-0E00-0000FA020000}"/>
            </a:ext>
          </a:extLst>
        </xdr:cNvPr>
        <xdr:cNvSpPr txBox="1"/>
      </xdr:nvSpPr>
      <xdr:spPr>
        <a:xfrm>
          <a:off x="16357600" y="1783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156845</xdr:rowOff>
    </xdr:from>
    <xdr:to>
      <xdr:col>85</xdr:col>
      <xdr:colOff>177800</xdr:colOff>
      <xdr:row>105</xdr:row>
      <xdr:rowOff>86995</xdr:rowOff>
    </xdr:to>
    <xdr:sp macro="" textlink="">
      <xdr:nvSpPr>
        <xdr:cNvPr id="763" name="フローチャート: 判断 762">
          <a:extLst>
            <a:ext uri="{FF2B5EF4-FFF2-40B4-BE49-F238E27FC236}">
              <a16:creationId xmlns:a16="http://schemas.microsoft.com/office/drawing/2014/main" id="{00000000-0008-0000-0E00-0000FB020000}"/>
            </a:ext>
          </a:extLst>
        </xdr:cNvPr>
        <xdr:cNvSpPr/>
      </xdr:nvSpPr>
      <xdr:spPr>
        <a:xfrm>
          <a:off x="16268700" y="1798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143511</xdr:rowOff>
    </xdr:from>
    <xdr:to>
      <xdr:col>81</xdr:col>
      <xdr:colOff>101600</xdr:colOff>
      <xdr:row>105</xdr:row>
      <xdr:rowOff>73661</xdr:rowOff>
    </xdr:to>
    <xdr:sp macro="" textlink="">
      <xdr:nvSpPr>
        <xdr:cNvPr id="764" name="フローチャート: 判断 763">
          <a:extLst>
            <a:ext uri="{FF2B5EF4-FFF2-40B4-BE49-F238E27FC236}">
              <a16:creationId xmlns:a16="http://schemas.microsoft.com/office/drawing/2014/main" id="{00000000-0008-0000-0E00-0000FC020000}"/>
            </a:ext>
          </a:extLst>
        </xdr:cNvPr>
        <xdr:cNvSpPr/>
      </xdr:nvSpPr>
      <xdr:spPr>
        <a:xfrm>
          <a:off x="15430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126364</xdr:rowOff>
    </xdr:from>
    <xdr:to>
      <xdr:col>76</xdr:col>
      <xdr:colOff>165100</xdr:colOff>
      <xdr:row>105</xdr:row>
      <xdr:rowOff>56514</xdr:rowOff>
    </xdr:to>
    <xdr:sp macro="" textlink="">
      <xdr:nvSpPr>
        <xdr:cNvPr id="765" name="フローチャート: 判断 764">
          <a:extLst>
            <a:ext uri="{FF2B5EF4-FFF2-40B4-BE49-F238E27FC236}">
              <a16:creationId xmlns:a16="http://schemas.microsoft.com/office/drawing/2014/main" id="{00000000-0008-0000-0E00-0000FD020000}"/>
            </a:ext>
          </a:extLst>
        </xdr:cNvPr>
        <xdr:cNvSpPr/>
      </xdr:nvSpPr>
      <xdr:spPr>
        <a:xfrm>
          <a:off x="14541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107950</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3652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170180</xdr:rowOff>
    </xdr:from>
    <xdr:to>
      <xdr:col>67</xdr:col>
      <xdr:colOff>101600</xdr:colOff>
      <xdr:row>105</xdr:row>
      <xdr:rowOff>100330</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2763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E00-00000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636</xdr:rowOff>
    </xdr:from>
    <xdr:to>
      <xdr:col>85</xdr:col>
      <xdr:colOff>177800</xdr:colOff>
      <xdr:row>105</xdr:row>
      <xdr:rowOff>102236</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6268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150513</xdr:rowOff>
    </xdr:from>
    <xdr:ext cx="405111" cy="259045"/>
    <xdr:sp macro="" textlink="">
      <xdr:nvSpPr>
        <xdr:cNvPr id="774" name="【公民館】&#10;有形固定資産減価償却率該当値テキスト">
          <a:extLst>
            <a:ext uri="{FF2B5EF4-FFF2-40B4-BE49-F238E27FC236}">
              <a16:creationId xmlns:a16="http://schemas.microsoft.com/office/drawing/2014/main" id="{00000000-0008-0000-0E00-000006030000}"/>
            </a:ext>
          </a:extLst>
        </xdr:cNvPr>
        <xdr:cNvSpPr txBox="1"/>
      </xdr:nvSpPr>
      <xdr:spPr>
        <a:xfrm>
          <a:off x="16357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151130</xdr:rowOff>
    </xdr:from>
    <xdr:to>
      <xdr:col>81</xdr:col>
      <xdr:colOff>101600</xdr:colOff>
      <xdr:row>105</xdr:row>
      <xdr:rowOff>81280</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5430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30480</xdr:rowOff>
    </xdr:from>
    <xdr:to>
      <xdr:col>85</xdr:col>
      <xdr:colOff>127000</xdr:colOff>
      <xdr:row>105</xdr:row>
      <xdr:rowOff>51436</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5481300" y="18032730"/>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4541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30480</xdr:rowOff>
    </xdr:from>
    <xdr:to>
      <xdr:col>81</xdr:col>
      <xdr:colOff>50800</xdr:colOff>
      <xdr:row>105</xdr:row>
      <xdr:rowOff>100964</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flipV="1">
          <a:off x="14592300" y="18032730"/>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8255</xdr:rowOff>
    </xdr:from>
    <xdr:to>
      <xdr:col>72</xdr:col>
      <xdr:colOff>38100</xdr:colOff>
      <xdr:row>105</xdr:row>
      <xdr:rowOff>109855</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3652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59055</xdr:rowOff>
    </xdr:from>
    <xdr:to>
      <xdr:col>76</xdr:col>
      <xdr:colOff>114300</xdr:colOff>
      <xdr:row>105</xdr:row>
      <xdr:rowOff>100964</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3703300" y="18061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12064</xdr:rowOff>
    </xdr:from>
    <xdr:to>
      <xdr:col>67</xdr:col>
      <xdr:colOff>101600</xdr:colOff>
      <xdr:row>105</xdr:row>
      <xdr:rowOff>113664</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2763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59055</xdr:rowOff>
    </xdr:from>
    <xdr:to>
      <xdr:col>71</xdr:col>
      <xdr:colOff>177800</xdr:colOff>
      <xdr:row>105</xdr:row>
      <xdr:rowOff>62864</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flipV="1">
          <a:off x="12814300" y="180613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90188</xdr:rowOff>
    </xdr:from>
    <xdr:ext cx="405111" cy="259045"/>
    <xdr:sp macro="" textlink="">
      <xdr:nvSpPr>
        <xdr:cNvPr id="783" name="n_1aveValue【公民館】&#10;有形固定資産減価償却率">
          <a:extLst>
            <a:ext uri="{FF2B5EF4-FFF2-40B4-BE49-F238E27FC236}">
              <a16:creationId xmlns:a16="http://schemas.microsoft.com/office/drawing/2014/main" id="{00000000-0008-0000-0E00-00000F030000}"/>
            </a:ext>
          </a:extLst>
        </xdr:cNvPr>
        <xdr:cNvSpPr txBox="1"/>
      </xdr:nvSpPr>
      <xdr:spPr>
        <a:xfrm>
          <a:off x="152660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73041</xdr:rowOff>
    </xdr:from>
    <xdr:ext cx="405111" cy="259045"/>
    <xdr:sp macro="" textlink="">
      <xdr:nvSpPr>
        <xdr:cNvPr id="784" name="n_2aveValue【公民館】&#10;有形固定資産減価償却率">
          <a:extLst>
            <a:ext uri="{FF2B5EF4-FFF2-40B4-BE49-F238E27FC236}">
              <a16:creationId xmlns:a16="http://schemas.microsoft.com/office/drawing/2014/main" id="{00000000-0008-0000-0E00-000010030000}"/>
            </a:ext>
          </a:extLst>
        </xdr:cNvPr>
        <xdr:cNvSpPr txBox="1"/>
      </xdr:nvSpPr>
      <xdr:spPr>
        <a:xfrm>
          <a:off x="14389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124477</xdr:rowOff>
    </xdr:from>
    <xdr:ext cx="405111" cy="259045"/>
    <xdr:sp macro="" textlink="">
      <xdr:nvSpPr>
        <xdr:cNvPr id="785" name="n_3aveValue【公民館】&#10;有形固定資産減価償却率">
          <a:extLst>
            <a:ext uri="{FF2B5EF4-FFF2-40B4-BE49-F238E27FC236}">
              <a16:creationId xmlns:a16="http://schemas.microsoft.com/office/drawing/2014/main" id="{00000000-0008-0000-0E00-000011030000}"/>
            </a:ext>
          </a:extLst>
        </xdr:cNvPr>
        <xdr:cNvSpPr txBox="1"/>
      </xdr:nvSpPr>
      <xdr:spPr>
        <a:xfrm>
          <a:off x="135007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116857</xdr:rowOff>
    </xdr:from>
    <xdr:ext cx="405111" cy="259045"/>
    <xdr:sp macro="" textlink="">
      <xdr:nvSpPr>
        <xdr:cNvPr id="786" name="n_4aveValue【公民館】&#10;有形固定資産減価償却率">
          <a:extLst>
            <a:ext uri="{FF2B5EF4-FFF2-40B4-BE49-F238E27FC236}">
              <a16:creationId xmlns:a16="http://schemas.microsoft.com/office/drawing/2014/main" id="{00000000-0008-0000-0E00-000012030000}"/>
            </a:ext>
          </a:extLst>
        </xdr:cNvPr>
        <xdr:cNvSpPr txBox="1"/>
      </xdr:nvSpPr>
      <xdr:spPr>
        <a:xfrm>
          <a:off x="12611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72407</xdr:rowOff>
    </xdr:from>
    <xdr:ext cx="405111" cy="259045"/>
    <xdr:sp macro="" textlink="">
      <xdr:nvSpPr>
        <xdr:cNvPr id="787" name="n_1mainValue【公民館】&#10;有形固定資産減価償却率">
          <a:extLst>
            <a:ext uri="{FF2B5EF4-FFF2-40B4-BE49-F238E27FC236}">
              <a16:creationId xmlns:a16="http://schemas.microsoft.com/office/drawing/2014/main" id="{00000000-0008-0000-0E00-000013030000}"/>
            </a:ext>
          </a:extLst>
        </xdr:cNvPr>
        <xdr:cNvSpPr txBox="1"/>
      </xdr:nvSpPr>
      <xdr:spPr>
        <a:xfrm>
          <a:off x="15266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142891</xdr:rowOff>
    </xdr:from>
    <xdr:ext cx="405111" cy="259045"/>
    <xdr:sp macro="" textlink="">
      <xdr:nvSpPr>
        <xdr:cNvPr id="788" name="n_2mainValue【公民館】&#10;有形固定資産減価償却率">
          <a:extLst>
            <a:ext uri="{FF2B5EF4-FFF2-40B4-BE49-F238E27FC236}">
              <a16:creationId xmlns:a16="http://schemas.microsoft.com/office/drawing/2014/main" id="{00000000-0008-0000-0E00-000014030000}"/>
            </a:ext>
          </a:extLst>
        </xdr:cNvPr>
        <xdr:cNvSpPr txBox="1"/>
      </xdr:nvSpPr>
      <xdr:spPr>
        <a:xfrm>
          <a:off x="14389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100982</xdr:rowOff>
    </xdr:from>
    <xdr:ext cx="405111" cy="259045"/>
    <xdr:sp macro="" textlink="">
      <xdr:nvSpPr>
        <xdr:cNvPr id="789" name="n_3mainValue【公民館】&#10;有形固定資産減価償却率">
          <a:extLst>
            <a:ext uri="{FF2B5EF4-FFF2-40B4-BE49-F238E27FC236}">
              <a16:creationId xmlns:a16="http://schemas.microsoft.com/office/drawing/2014/main" id="{00000000-0008-0000-0E00-000015030000}"/>
            </a:ext>
          </a:extLst>
        </xdr:cNvPr>
        <xdr:cNvSpPr txBox="1"/>
      </xdr:nvSpPr>
      <xdr:spPr>
        <a:xfrm>
          <a:off x="13500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104791</xdr:rowOff>
    </xdr:from>
    <xdr:ext cx="405111" cy="259045"/>
    <xdr:sp macro="" textlink="">
      <xdr:nvSpPr>
        <xdr:cNvPr id="790" name="n_4mainValue【公民館】&#10;有形固定資産減価償却率">
          <a:extLst>
            <a:ext uri="{FF2B5EF4-FFF2-40B4-BE49-F238E27FC236}">
              <a16:creationId xmlns:a16="http://schemas.microsoft.com/office/drawing/2014/main" id="{00000000-0008-0000-0E00-000016030000}"/>
            </a:ext>
          </a:extLst>
        </xdr:cNvPr>
        <xdr:cNvSpPr txBox="1"/>
      </xdr:nvSpPr>
      <xdr:spPr>
        <a:xfrm>
          <a:off x="126117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0000000-0008-0000-0E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120287</xdr:rowOff>
    </xdr:from>
    <xdr:to>
      <xdr:col>116</xdr:col>
      <xdr:colOff>62864</xdr:colOff>
      <xdr:row>109</xdr:row>
      <xdr:rowOff>25581</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flipV="1">
          <a:off x="22160864" y="17093837"/>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17" name="【公民館】&#10;一人当たり面積最小値テキスト">
          <a:extLst>
            <a:ext uri="{FF2B5EF4-FFF2-40B4-BE49-F238E27FC236}">
              <a16:creationId xmlns:a16="http://schemas.microsoft.com/office/drawing/2014/main" id="{00000000-0008-0000-0E00-000031030000}"/>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66964</xdr:rowOff>
    </xdr:from>
    <xdr:ext cx="469744" cy="259045"/>
    <xdr:sp macro="" textlink="">
      <xdr:nvSpPr>
        <xdr:cNvPr id="819" name="【公民館】&#10;一人当たり面積最大値テキスト">
          <a:extLst>
            <a:ext uri="{FF2B5EF4-FFF2-40B4-BE49-F238E27FC236}">
              <a16:creationId xmlns:a16="http://schemas.microsoft.com/office/drawing/2014/main" id="{00000000-0008-0000-0E00-000033030000}"/>
            </a:ext>
          </a:extLst>
        </xdr:cNvPr>
        <xdr:cNvSpPr txBox="1"/>
      </xdr:nvSpPr>
      <xdr:spPr>
        <a:xfrm>
          <a:off x="22199600" y="1686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120287</xdr:rowOff>
    </xdr:from>
    <xdr:to>
      <xdr:col>116</xdr:col>
      <xdr:colOff>152400</xdr:colOff>
      <xdr:row>99</xdr:row>
      <xdr:rowOff>120287</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2072600" y="1709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124658</xdr:rowOff>
    </xdr:from>
    <xdr:ext cx="469744" cy="259045"/>
    <xdr:sp macro="" textlink="">
      <xdr:nvSpPr>
        <xdr:cNvPr id="821" name="【公民館】&#10;一人当たり面積平均値テキスト">
          <a:extLst>
            <a:ext uri="{FF2B5EF4-FFF2-40B4-BE49-F238E27FC236}">
              <a16:creationId xmlns:a16="http://schemas.microsoft.com/office/drawing/2014/main" id="{00000000-0008-0000-0E00-000035030000}"/>
            </a:ext>
          </a:extLst>
        </xdr:cNvPr>
        <xdr:cNvSpPr txBox="1"/>
      </xdr:nvSpPr>
      <xdr:spPr>
        <a:xfrm>
          <a:off x="22199600" y="18126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146231</xdr:rowOff>
    </xdr:from>
    <xdr:to>
      <xdr:col>116</xdr:col>
      <xdr:colOff>114300</xdr:colOff>
      <xdr:row>106</xdr:row>
      <xdr:rowOff>76381</xdr:rowOff>
    </xdr:to>
    <xdr:sp macro="" textlink="">
      <xdr:nvSpPr>
        <xdr:cNvPr id="822" name="フローチャート: 判断 821">
          <a:extLst>
            <a:ext uri="{FF2B5EF4-FFF2-40B4-BE49-F238E27FC236}">
              <a16:creationId xmlns:a16="http://schemas.microsoft.com/office/drawing/2014/main" id="{00000000-0008-0000-0E00-000036030000}"/>
            </a:ext>
          </a:extLst>
        </xdr:cNvPr>
        <xdr:cNvSpPr/>
      </xdr:nvSpPr>
      <xdr:spPr>
        <a:xfrm>
          <a:off x="221107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169092</xdr:rowOff>
    </xdr:from>
    <xdr:to>
      <xdr:col>112</xdr:col>
      <xdr:colOff>38100</xdr:colOff>
      <xdr:row>106</xdr:row>
      <xdr:rowOff>99242</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21272500" y="1817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167458</xdr:rowOff>
    </xdr:from>
    <xdr:to>
      <xdr:col>107</xdr:col>
      <xdr:colOff>101600</xdr:colOff>
      <xdr:row>106</xdr:row>
      <xdr:rowOff>97608</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0383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907</xdr:rowOff>
    </xdr:from>
    <xdr:to>
      <xdr:col>102</xdr:col>
      <xdr:colOff>165100</xdr:colOff>
      <xdr:row>106</xdr:row>
      <xdr:rowOff>102507</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19494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170724</xdr:rowOff>
    </xdr:from>
    <xdr:to>
      <xdr:col>98</xdr:col>
      <xdr:colOff>38100</xdr:colOff>
      <xdr:row>106</xdr:row>
      <xdr:rowOff>100874</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8605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71120</xdr:rowOff>
    </xdr:from>
    <xdr:to>
      <xdr:col>116</xdr:col>
      <xdr:colOff>114300</xdr:colOff>
      <xdr:row>102</xdr:row>
      <xdr:rowOff>1270</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221107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93997</xdr:rowOff>
    </xdr:from>
    <xdr:ext cx="469744" cy="259045"/>
    <xdr:sp macro="" textlink="">
      <xdr:nvSpPr>
        <xdr:cNvPr id="833" name="【公民館】&#10;一人当たり面積該当値テキスト">
          <a:extLst>
            <a:ext uri="{FF2B5EF4-FFF2-40B4-BE49-F238E27FC236}">
              <a16:creationId xmlns:a16="http://schemas.microsoft.com/office/drawing/2014/main" id="{00000000-0008-0000-0E00-000041030000}"/>
            </a:ext>
          </a:extLst>
        </xdr:cNvPr>
        <xdr:cNvSpPr txBox="1"/>
      </xdr:nvSpPr>
      <xdr:spPr>
        <a:xfrm>
          <a:off x="22199600" y="1723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133169</xdr:rowOff>
    </xdr:from>
    <xdr:to>
      <xdr:col>112</xdr:col>
      <xdr:colOff>38100</xdr:colOff>
      <xdr:row>102</xdr:row>
      <xdr:rowOff>63319</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12725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121920</xdr:rowOff>
    </xdr:from>
    <xdr:to>
      <xdr:col>116</xdr:col>
      <xdr:colOff>63500</xdr:colOff>
      <xdr:row>102</xdr:row>
      <xdr:rowOff>12519</xdr:rowOff>
    </xdr:to>
    <xdr:cxnSp macro="">
      <xdr:nvCxnSpPr>
        <xdr:cNvPr id="835" name="直線コネクタ 834">
          <a:extLst>
            <a:ext uri="{FF2B5EF4-FFF2-40B4-BE49-F238E27FC236}">
              <a16:creationId xmlns:a16="http://schemas.microsoft.com/office/drawing/2014/main" id="{00000000-0008-0000-0E00-000043030000}"/>
            </a:ext>
          </a:extLst>
        </xdr:cNvPr>
        <xdr:cNvCxnSpPr/>
      </xdr:nvCxnSpPr>
      <xdr:spPr>
        <a:xfrm flipV="1">
          <a:off x="21323300" y="1743837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149498</xdr:rowOff>
    </xdr:from>
    <xdr:to>
      <xdr:col>107</xdr:col>
      <xdr:colOff>101600</xdr:colOff>
      <xdr:row>102</xdr:row>
      <xdr:rowOff>79648</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03835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12519</xdr:rowOff>
    </xdr:from>
    <xdr:to>
      <xdr:col>111</xdr:col>
      <xdr:colOff>177800</xdr:colOff>
      <xdr:row>102</xdr:row>
      <xdr:rowOff>28848</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flipV="1">
          <a:off x="20434300" y="1750041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149498</xdr:rowOff>
    </xdr:from>
    <xdr:to>
      <xdr:col>102</xdr:col>
      <xdr:colOff>165100</xdr:colOff>
      <xdr:row>101</xdr:row>
      <xdr:rowOff>79648</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19494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28848</xdr:rowOff>
    </xdr:from>
    <xdr:to>
      <xdr:col>107</xdr:col>
      <xdr:colOff>50800</xdr:colOff>
      <xdr:row>102</xdr:row>
      <xdr:rowOff>28848</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19545300" y="1734529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7438</xdr:rowOff>
    </xdr:from>
    <xdr:to>
      <xdr:col>98</xdr:col>
      <xdr:colOff>38100</xdr:colOff>
      <xdr:row>101</xdr:row>
      <xdr:rowOff>109038</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8605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28848</xdr:rowOff>
    </xdr:from>
    <xdr:to>
      <xdr:col>102</xdr:col>
      <xdr:colOff>114300</xdr:colOff>
      <xdr:row>101</xdr:row>
      <xdr:rowOff>58238</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18656300" y="1734529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90369</xdr:rowOff>
    </xdr:from>
    <xdr:ext cx="469744" cy="259045"/>
    <xdr:sp macro="" textlink="">
      <xdr:nvSpPr>
        <xdr:cNvPr id="842" name="n_1aveValue【公民館】&#10;一人当たり面積">
          <a:extLst>
            <a:ext uri="{FF2B5EF4-FFF2-40B4-BE49-F238E27FC236}">
              <a16:creationId xmlns:a16="http://schemas.microsoft.com/office/drawing/2014/main" id="{00000000-0008-0000-0E00-00004A030000}"/>
            </a:ext>
          </a:extLst>
        </xdr:cNvPr>
        <xdr:cNvSpPr txBox="1"/>
      </xdr:nvSpPr>
      <xdr:spPr>
        <a:xfrm>
          <a:off x="21075727" y="1826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88735</xdr:rowOff>
    </xdr:from>
    <xdr:ext cx="469744" cy="259045"/>
    <xdr:sp macro="" textlink="">
      <xdr:nvSpPr>
        <xdr:cNvPr id="843" name="n_2aveValue【公民館】&#10;一人当たり面積">
          <a:extLst>
            <a:ext uri="{FF2B5EF4-FFF2-40B4-BE49-F238E27FC236}">
              <a16:creationId xmlns:a16="http://schemas.microsoft.com/office/drawing/2014/main" id="{00000000-0008-0000-0E00-00004B030000}"/>
            </a:ext>
          </a:extLst>
        </xdr:cNvPr>
        <xdr:cNvSpPr txBox="1"/>
      </xdr:nvSpPr>
      <xdr:spPr>
        <a:xfrm>
          <a:off x="20199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93634</xdr:rowOff>
    </xdr:from>
    <xdr:ext cx="469744" cy="259045"/>
    <xdr:sp macro="" textlink="">
      <xdr:nvSpPr>
        <xdr:cNvPr id="844" name="n_3aveValue【公民館】&#10;一人当たり面積">
          <a:extLst>
            <a:ext uri="{FF2B5EF4-FFF2-40B4-BE49-F238E27FC236}">
              <a16:creationId xmlns:a16="http://schemas.microsoft.com/office/drawing/2014/main" id="{00000000-0008-0000-0E00-00004C030000}"/>
            </a:ext>
          </a:extLst>
        </xdr:cNvPr>
        <xdr:cNvSpPr txBox="1"/>
      </xdr:nvSpPr>
      <xdr:spPr>
        <a:xfrm>
          <a:off x="19310427" y="1826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92001</xdr:rowOff>
    </xdr:from>
    <xdr:ext cx="469744" cy="259045"/>
    <xdr:sp macro="" textlink="">
      <xdr:nvSpPr>
        <xdr:cNvPr id="845" name="n_4aveValue【公民館】&#10;一人当たり面積">
          <a:extLst>
            <a:ext uri="{FF2B5EF4-FFF2-40B4-BE49-F238E27FC236}">
              <a16:creationId xmlns:a16="http://schemas.microsoft.com/office/drawing/2014/main" id="{00000000-0008-0000-0E00-00004D030000}"/>
            </a:ext>
          </a:extLst>
        </xdr:cNvPr>
        <xdr:cNvSpPr txBox="1"/>
      </xdr:nvSpPr>
      <xdr:spPr>
        <a:xfrm>
          <a:off x="184214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79846</xdr:rowOff>
    </xdr:from>
    <xdr:ext cx="469744" cy="259045"/>
    <xdr:sp macro="" textlink="">
      <xdr:nvSpPr>
        <xdr:cNvPr id="846" name="n_1mainValue【公民館】&#10;一人当たり面積">
          <a:extLst>
            <a:ext uri="{FF2B5EF4-FFF2-40B4-BE49-F238E27FC236}">
              <a16:creationId xmlns:a16="http://schemas.microsoft.com/office/drawing/2014/main" id="{00000000-0008-0000-0E00-00004E030000}"/>
            </a:ext>
          </a:extLst>
        </xdr:cNvPr>
        <xdr:cNvSpPr txBox="1"/>
      </xdr:nvSpPr>
      <xdr:spPr>
        <a:xfrm>
          <a:off x="21075727" y="1722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96175</xdr:rowOff>
    </xdr:from>
    <xdr:ext cx="469744" cy="259045"/>
    <xdr:sp macro="" textlink="">
      <xdr:nvSpPr>
        <xdr:cNvPr id="847" name="n_2mainValue【公民館】&#10;一人当たり面積">
          <a:extLst>
            <a:ext uri="{FF2B5EF4-FFF2-40B4-BE49-F238E27FC236}">
              <a16:creationId xmlns:a16="http://schemas.microsoft.com/office/drawing/2014/main" id="{00000000-0008-0000-0E00-00004F030000}"/>
            </a:ext>
          </a:extLst>
        </xdr:cNvPr>
        <xdr:cNvSpPr txBox="1"/>
      </xdr:nvSpPr>
      <xdr:spPr>
        <a:xfrm>
          <a:off x="20199427" y="1724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96175</xdr:rowOff>
    </xdr:from>
    <xdr:ext cx="469744" cy="259045"/>
    <xdr:sp macro="" textlink="">
      <xdr:nvSpPr>
        <xdr:cNvPr id="848" name="n_3mainValue【公民館】&#10;一人当たり面積">
          <a:extLst>
            <a:ext uri="{FF2B5EF4-FFF2-40B4-BE49-F238E27FC236}">
              <a16:creationId xmlns:a16="http://schemas.microsoft.com/office/drawing/2014/main" id="{00000000-0008-0000-0E00-000050030000}"/>
            </a:ext>
          </a:extLst>
        </xdr:cNvPr>
        <xdr:cNvSpPr txBox="1"/>
      </xdr:nvSpPr>
      <xdr:spPr>
        <a:xfrm>
          <a:off x="19310427" y="1706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125565</xdr:rowOff>
    </xdr:from>
    <xdr:ext cx="469744" cy="259045"/>
    <xdr:sp macro="" textlink="">
      <xdr:nvSpPr>
        <xdr:cNvPr id="849" name="n_4mainValue【公民館】&#10;一人当たり面積">
          <a:extLst>
            <a:ext uri="{FF2B5EF4-FFF2-40B4-BE49-F238E27FC236}">
              <a16:creationId xmlns:a16="http://schemas.microsoft.com/office/drawing/2014/main" id="{00000000-0008-0000-0E00-000051030000}"/>
            </a:ext>
          </a:extLst>
        </xdr:cNvPr>
        <xdr:cNvSpPr txBox="1"/>
      </xdr:nvSpPr>
      <xdr:spPr>
        <a:xfrm>
          <a:off x="18421427" y="170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E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認定こども園・幼稚園・保育所、児童館、公民館の有形固定資産減価償却率については、類似団体平均値と比較して高い状況にあり、老朽化がより進行していると言える。その中でも特に児童館については、旧小学校を部分的に改修して利用しているため、経過年数が多い上に、全体的な修繕等が進んでいないことで減価償却率が高い要因となっている。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年度に実施された第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次教育施設適正配置事業により令和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年度までは類似団体平均値を下回っていたが、老朽化が進行し、令和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年度以降は類似団体平均値を上回る状況が続いている。今後も、個別施設計画に基づいた修繕、改修等の適正な維持管理に努めていく必要がある。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橋りょう、公営住宅、学校施設の有形固定資産減価償却率については、類似団体平均値と比較して低い状況にあるが、橋りょうや公営住宅においては類似団体平均値とほぼ同じ水準であり、経年による減価償却率は増加傾向にある。橋りょうについては、今後も引き続き</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度の定期的な点検及び橋りょう長寿命化計画に基づき、計画的な修繕等を実施していく。公民館については、昭和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年代に建設された町営住宅の老朽化が進行しているため、老朽化した町営住宅の除却を進めながら管理戸数の適正化を図っていく。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14,777
14,675
91.59
9,046,269
8,540,795
464,534
5,158,589
6,771,525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43815</xdr:rowOff>
    </xdr:from>
    <xdr:to>
      <xdr:col>24</xdr:col>
      <xdr:colOff>62865</xdr:colOff>
      <xdr:row>64</xdr:row>
      <xdr:rowOff>49530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7356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161942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24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43815</xdr:rowOff>
    </xdr:from>
    <xdr:to>
      <xdr:col>24</xdr:col>
      <xdr:colOff>152400</xdr:colOff>
      <xdr:row>55</xdr:row>
      <xdr:rowOff>43815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7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40640</xdr:rowOff>
    </xdr:from>
    <xdr:to>
      <xdr:col>20</xdr:col>
      <xdr:colOff>38100</xdr:colOff>
      <xdr:row>60</xdr:row>
      <xdr:rowOff>142240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80645</xdr:rowOff>
    </xdr:from>
    <xdr:to>
      <xdr:col>15</xdr:col>
      <xdr:colOff>101600</xdr:colOff>
      <xdr:row>61</xdr:row>
      <xdr:rowOff>10795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137795</xdr:rowOff>
    </xdr:from>
    <xdr:to>
      <xdr:col>10</xdr:col>
      <xdr:colOff>165100</xdr:colOff>
      <xdr:row>61</xdr:row>
      <xdr:rowOff>67945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111125</xdr:rowOff>
    </xdr:from>
    <xdr:to>
      <xdr:col>6</xdr:col>
      <xdr:colOff>38100</xdr:colOff>
      <xdr:row>61</xdr:row>
      <xdr:rowOff>41275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123842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103505</xdr:rowOff>
    </xdr:from>
    <xdr:to>
      <xdr:col>20</xdr:col>
      <xdr:colOff>38100</xdr:colOff>
      <xdr:row>61</xdr:row>
      <xdr:rowOff>33655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154305</xdr:rowOff>
    </xdr:from>
    <xdr:to>
      <xdr:col>24</xdr:col>
      <xdr:colOff>63500</xdr:colOff>
      <xdr:row>61</xdr:row>
      <xdr:rowOff>24765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44130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154305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3898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122555</xdr:rowOff>
    </xdr:from>
    <xdr:to>
      <xdr:col>10</xdr:col>
      <xdr:colOff>165100</xdr:colOff>
      <xdr:row>60</xdr:row>
      <xdr:rowOff>52705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xdr:rowOff>
    </xdr:from>
    <xdr:to>
      <xdr:col>15</xdr:col>
      <xdr:colOff>50800</xdr:colOff>
      <xdr:row>60</xdr:row>
      <xdr:rowOff>102870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28890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88265</xdr:rowOff>
    </xdr:from>
    <xdr:to>
      <xdr:col>6</xdr:col>
      <xdr:colOff>38100</xdr:colOff>
      <xdr:row>60</xdr:row>
      <xdr:rowOff>18415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139065</xdr:rowOff>
    </xdr:from>
    <xdr:to>
      <xdr:col>10</xdr:col>
      <xdr:colOff>114300</xdr:colOff>
      <xdr:row>60</xdr:row>
      <xdr:rowOff>1905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254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158767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1922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59072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32402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24782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34942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F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49530</xdr:rowOff>
    </xdr:from>
    <xdr:to>
      <xdr:col>54</xdr:col>
      <xdr:colOff>189865</xdr:colOff>
      <xdr:row>63</xdr:row>
      <xdr:rowOff>137160</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flipV="1">
          <a:off x="10476865" y="965073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140987</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F00-000083000000}"/>
            </a:ext>
          </a:extLst>
        </xdr:cNvPr>
        <xdr:cNvSpPr txBox="1"/>
      </xdr:nvSpPr>
      <xdr:spPr>
        <a:xfrm>
          <a:off x="10515600"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137160</xdr:rowOff>
    </xdr:from>
    <xdr:to>
      <xdr:col>55</xdr:col>
      <xdr:colOff>88900</xdr:colOff>
      <xdr:row>63</xdr:row>
      <xdr:rowOff>137160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10388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167657</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F00-000085000000}"/>
            </a:ext>
          </a:extLst>
        </xdr:cNvPr>
        <xdr:cNvSpPr txBox="1"/>
      </xdr:nvSpPr>
      <xdr:spPr>
        <a:xfrm>
          <a:off x="10515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49530</xdr:rowOff>
    </xdr:from>
    <xdr:to>
      <xdr:col>55</xdr:col>
      <xdr:colOff>88900</xdr:colOff>
      <xdr:row>56</xdr:row>
      <xdr:rowOff>49530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144797</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F00-000087000000}"/>
            </a:ext>
          </a:extLst>
        </xdr:cNvPr>
        <xdr:cNvSpPr txBox="1"/>
      </xdr:nvSpPr>
      <xdr:spPr>
        <a:xfrm>
          <a:off x="10515600" y="1026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121920</xdr:rowOff>
    </xdr:from>
    <xdr:to>
      <xdr:col>55</xdr:col>
      <xdr:colOff>50800</xdr:colOff>
      <xdr:row>61</xdr:row>
      <xdr:rowOff>52070</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104267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149860</xdr:rowOff>
    </xdr:from>
    <xdr:to>
      <xdr:col>50</xdr:col>
      <xdr:colOff>165100</xdr:colOff>
      <xdr:row>61</xdr:row>
      <xdr:rowOff>80010</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9588500" y="1043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49530</xdr:rowOff>
    </xdr:from>
    <xdr:to>
      <xdr:col>46</xdr:col>
      <xdr:colOff>38100</xdr:colOff>
      <xdr:row>61</xdr:row>
      <xdr:rowOff>151130</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8699500" y="1050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110490</xdr:rowOff>
    </xdr:from>
    <xdr:to>
      <xdr:col>36</xdr:col>
      <xdr:colOff>165100</xdr:colOff>
      <xdr:row>62</xdr:row>
      <xdr:rowOff>40640</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6921500" y="1056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125730</xdr:rowOff>
    </xdr:from>
    <xdr:to>
      <xdr:col>55</xdr:col>
      <xdr:colOff>50800</xdr:colOff>
      <xdr:row>62</xdr:row>
      <xdr:rowOff>55880</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10426700" y="105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104157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F00-000093000000}"/>
            </a:ext>
          </a:extLst>
        </xdr:cNvPr>
        <xdr:cNvSpPr txBox="1"/>
      </xdr:nvSpPr>
      <xdr:spPr>
        <a:xfrm>
          <a:off x="1051560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134620</xdr:rowOff>
    </xdr:from>
    <xdr:to>
      <xdr:col>50</xdr:col>
      <xdr:colOff>165100</xdr:colOff>
      <xdr:row>62</xdr:row>
      <xdr:rowOff>64770</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9588500" y="105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5080</xdr:rowOff>
    </xdr:from>
    <xdr:to>
      <xdr:col>55</xdr:col>
      <xdr:colOff>0</xdr:colOff>
      <xdr:row>62</xdr:row>
      <xdr:rowOff>13970</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9639300" y="1063498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142240</xdr:rowOff>
    </xdr:from>
    <xdr:to>
      <xdr:col>46</xdr:col>
      <xdr:colOff>38100</xdr:colOff>
      <xdr:row>62</xdr:row>
      <xdr:rowOff>72390</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8699500" y="1060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13970</xdr:rowOff>
    </xdr:from>
    <xdr:to>
      <xdr:col>50</xdr:col>
      <xdr:colOff>114300</xdr:colOff>
      <xdr:row>62</xdr:row>
      <xdr:rowOff>21590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8750300" y="106438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151130</xdr:rowOff>
    </xdr:from>
    <xdr:to>
      <xdr:col>41</xdr:col>
      <xdr:colOff>101600</xdr:colOff>
      <xdr:row>62</xdr:row>
      <xdr:rowOff>81280</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7810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21590</xdr:rowOff>
    </xdr:from>
    <xdr:to>
      <xdr:col>45</xdr:col>
      <xdr:colOff>177800</xdr:colOff>
      <xdr:row>62</xdr:row>
      <xdr:rowOff>30480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7861300" y="1065149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160020</xdr:rowOff>
    </xdr:from>
    <xdr:to>
      <xdr:col>36</xdr:col>
      <xdr:colOff>165100</xdr:colOff>
      <xdr:row>62</xdr:row>
      <xdr:rowOff>90170</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69215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30480</xdr:rowOff>
    </xdr:from>
    <xdr:to>
      <xdr:col>41</xdr:col>
      <xdr:colOff>50800</xdr:colOff>
      <xdr:row>62</xdr:row>
      <xdr:rowOff>39370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6972300" y="106603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96537</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F00-00009C000000}"/>
            </a:ext>
          </a:extLst>
        </xdr:cNvPr>
        <xdr:cNvSpPr txBox="1"/>
      </xdr:nvSpPr>
      <xdr:spPr>
        <a:xfrm>
          <a:off x="939172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167657</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F00-00009D000000}"/>
            </a:ext>
          </a:extLst>
        </xdr:cNvPr>
        <xdr:cNvSpPr txBox="1"/>
      </xdr:nvSpPr>
      <xdr:spPr>
        <a:xfrm>
          <a:off x="8515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F00-00009E00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57167</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F00-00009F000000}"/>
            </a:ext>
          </a:extLst>
        </xdr:cNvPr>
        <xdr:cNvSpPr txBox="1"/>
      </xdr:nvSpPr>
      <xdr:spPr>
        <a:xfrm>
          <a:off x="6737427" y="1034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55897</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F00-0000A0000000}"/>
            </a:ext>
          </a:extLst>
        </xdr:cNvPr>
        <xdr:cNvSpPr txBox="1"/>
      </xdr:nvSpPr>
      <xdr:spPr>
        <a:xfrm>
          <a:off x="9391727" y="106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63517</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F00-0000A1000000}"/>
            </a:ext>
          </a:extLst>
        </xdr:cNvPr>
        <xdr:cNvSpPr txBox="1"/>
      </xdr:nvSpPr>
      <xdr:spPr>
        <a:xfrm>
          <a:off x="8515427" y="1069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F00-0000A200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81297</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F00-0000A3000000}"/>
            </a:ext>
          </a:extLst>
        </xdr:cNvPr>
        <xdr:cNvSpPr txBox="1"/>
      </xdr:nvSpPr>
      <xdr:spPr>
        <a:xfrm>
          <a:off x="6737427"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0" name="【一般廃棄物処理施設】&#10;有形固定資産減価償却率グラフ枠">
          <a:extLst>
            <a:ext uri="{FF2B5EF4-FFF2-40B4-BE49-F238E27FC236}">
              <a16:creationId xmlns:a16="http://schemas.microsoft.com/office/drawing/2014/main" id="{00000000-0008-0000-0F00-0000DC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61504</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flipV="1">
          <a:off x="16318864" y="5866311"/>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65331</xdr:rowOff>
    </xdr:from>
    <xdr:ext cx="405111" cy="259045"/>
    <xdr:sp macro="" textlink="">
      <xdr:nvSpPr>
        <xdr:cNvPr id="222" name="【一般廃棄物処理施設】&#10;有形固定資産減価償却率最小値テキスト">
          <a:extLst>
            <a:ext uri="{FF2B5EF4-FFF2-40B4-BE49-F238E27FC236}">
              <a16:creationId xmlns:a16="http://schemas.microsoft.com/office/drawing/2014/main" id="{00000000-0008-0000-0F00-0000DE000000}"/>
            </a:ext>
          </a:extLst>
        </xdr:cNvPr>
        <xdr:cNvSpPr txBox="1"/>
      </xdr:nvSpPr>
      <xdr:spPr>
        <a:xfrm>
          <a:off x="16357600" y="726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61504</xdr:rowOff>
    </xdr:from>
    <xdr:to>
      <xdr:col>86</xdr:col>
      <xdr:colOff>25400</xdr:colOff>
      <xdr:row>42</xdr:row>
      <xdr:rowOff>61504</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6230600" y="726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224" name="【一般廃棄物処理施設】&#10;有形固定資産減価償却率最大値テキスト">
          <a:extLst>
            <a:ext uri="{FF2B5EF4-FFF2-40B4-BE49-F238E27FC236}">
              <a16:creationId xmlns:a16="http://schemas.microsoft.com/office/drawing/2014/main" id="{00000000-0008-0000-0F00-0000E000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154050</xdr:rowOff>
    </xdr:from>
    <xdr:ext cx="405111" cy="259045"/>
    <xdr:sp macro="" textlink="">
      <xdr:nvSpPr>
        <xdr:cNvPr id="226" name="【一般廃棄物処理施設】&#10;有形固定資産減価償却率平均値テキスト">
          <a:extLst>
            <a:ext uri="{FF2B5EF4-FFF2-40B4-BE49-F238E27FC236}">
              <a16:creationId xmlns:a16="http://schemas.microsoft.com/office/drawing/2014/main" id="{00000000-0008-0000-0F00-0000E2000000}"/>
            </a:ext>
          </a:extLst>
        </xdr:cNvPr>
        <xdr:cNvSpPr txBox="1"/>
      </xdr:nvSpPr>
      <xdr:spPr>
        <a:xfrm>
          <a:off x="16357600" y="6497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4173</xdr:rowOff>
    </xdr:from>
    <xdr:to>
      <xdr:col>85</xdr:col>
      <xdr:colOff>177800</xdr:colOff>
      <xdr:row>38</xdr:row>
      <xdr:rowOff>105773</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162687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20501</xdr:rowOff>
    </xdr:from>
    <xdr:to>
      <xdr:col>81</xdr:col>
      <xdr:colOff>101600</xdr:colOff>
      <xdr:row>38</xdr:row>
      <xdr:rowOff>122101</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15430500" y="653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40096</xdr:rowOff>
    </xdr:from>
    <xdr:to>
      <xdr:col>76</xdr:col>
      <xdr:colOff>165100</xdr:colOff>
      <xdr:row>38</xdr:row>
      <xdr:rowOff>141696</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145415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13652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123372</xdr:rowOff>
    </xdr:from>
    <xdr:to>
      <xdr:col>85</xdr:col>
      <xdr:colOff>177800</xdr:colOff>
      <xdr:row>38</xdr:row>
      <xdr:rowOff>53522</xdr:rowOff>
    </xdr:to>
    <xdr:sp macro="" textlink="">
      <xdr:nvSpPr>
        <xdr:cNvPr id="237" name="楕円 236">
          <a:extLst>
            <a:ext uri="{FF2B5EF4-FFF2-40B4-BE49-F238E27FC236}">
              <a16:creationId xmlns:a16="http://schemas.microsoft.com/office/drawing/2014/main" id="{00000000-0008-0000-0F00-0000ED000000}"/>
            </a:ext>
          </a:extLst>
        </xdr:cNvPr>
        <xdr:cNvSpPr/>
      </xdr:nvSpPr>
      <xdr:spPr>
        <a:xfrm>
          <a:off x="162687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146249</xdr:rowOff>
    </xdr:from>
    <xdr:ext cx="405111" cy="259045"/>
    <xdr:sp macro="" textlink="">
      <xdr:nvSpPr>
        <xdr:cNvPr id="238" name="【一般廃棄物処理施設】&#10;有形固定資産減価償却率該当値テキスト">
          <a:extLst>
            <a:ext uri="{FF2B5EF4-FFF2-40B4-BE49-F238E27FC236}">
              <a16:creationId xmlns:a16="http://schemas.microsoft.com/office/drawing/2014/main" id="{00000000-0008-0000-0F00-0000EE000000}"/>
            </a:ext>
          </a:extLst>
        </xdr:cNvPr>
        <xdr:cNvSpPr txBox="1"/>
      </xdr:nvSpPr>
      <xdr:spPr>
        <a:xfrm>
          <a:off x="16357600"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1543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2722</xdr:rowOff>
    </xdr:from>
    <xdr:to>
      <xdr:col>85</xdr:col>
      <xdr:colOff>127000</xdr:colOff>
      <xdr:row>39</xdr:row>
      <xdr:rowOff>64770</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flipV="1">
          <a:off x="15481300" y="6517822"/>
          <a:ext cx="8382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154396</xdr:rowOff>
    </xdr:from>
    <xdr:to>
      <xdr:col>76</xdr:col>
      <xdr:colOff>165100</xdr:colOff>
      <xdr:row>39</xdr:row>
      <xdr:rowOff>84546</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4541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33746</xdr:rowOff>
    </xdr:from>
    <xdr:to>
      <xdr:col>81</xdr:col>
      <xdr:colOff>50800</xdr:colOff>
      <xdr:row>39</xdr:row>
      <xdr:rowOff>64770</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a:off x="14592300" y="672029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154396</xdr:rowOff>
    </xdr:from>
    <xdr:to>
      <xdr:col>72</xdr:col>
      <xdr:colOff>38100</xdr:colOff>
      <xdr:row>41</xdr:row>
      <xdr:rowOff>84546</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3652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33746</xdr:rowOff>
    </xdr:from>
    <xdr:to>
      <xdr:col>76</xdr:col>
      <xdr:colOff>114300</xdr:colOff>
      <xdr:row>41</xdr:row>
      <xdr:rowOff>33746</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13703300" y="6720296"/>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133169</xdr:rowOff>
    </xdr:from>
    <xdr:to>
      <xdr:col>67</xdr:col>
      <xdr:colOff>101600</xdr:colOff>
      <xdr:row>41</xdr:row>
      <xdr:rowOff>63319</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12763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12519</xdr:rowOff>
    </xdr:from>
    <xdr:to>
      <xdr:col>71</xdr:col>
      <xdr:colOff>177800</xdr:colOff>
      <xdr:row>41</xdr:row>
      <xdr:rowOff>33746</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12814300" y="70419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138628</xdr:rowOff>
    </xdr:from>
    <xdr:ext cx="405111" cy="259045"/>
    <xdr:sp macro="" textlink="">
      <xdr:nvSpPr>
        <xdr:cNvPr id="247" name="n_1aveValue【一般廃棄物処理施設】&#10;有形固定資産減価償却率">
          <a:extLst>
            <a:ext uri="{FF2B5EF4-FFF2-40B4-BE49-F238E27FC236}">
              <a16:creationId xmlns:a16="http://schemas.microsoft.com/office/drawing/2014/main" id="{00000000-0008-0000-0F00-0000F7000000}"/>
            </a:ext>
          </a:extLst>
        </xdr:cNvPr>
        <xdr:cNvSpPr txBox="1"/>
      </xdr:nvSpPr>
      <xdr:spPr>
        <a:xfrm>
          <a:off x="15266044" y="63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158223</xdr:rowOff>
    </xdr:from>
    <xdr:ext cx="405111" cy="259045"/>
    <xdr:sp macro="" textlink="">
      <xdr:nvSpPr>
        <xdr:cNvPr id="248" name="n_2aveValue【一般廃棄物処理施設】&#10;有形固定資産減価償却率">
          <a:extLst>
            <a:ext uri="{FF2B5EF4-FFF2-40B4-BE49-F238E27FC236}">
              <a16:creationId xmlns:a16="http://schemas.microsoft.com/office/drawing/2014/main" id="{00000000-0008-0000-0F00-0000F8000000}"/>
            </a:ext>
          </a:extLst>
        </xdr:cNvPr>
        <xdr:cNvSpPr txBox="1"/>
      </xdr:nvSpPr>
      <xdr:spPr>
        <a:xfrm>
          <a:off x="14389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86377</xdr:rowOff>
    </xdr:from>
    <xdr:ext cx="405111" cy="259045"/>
    <xdr:sp macro="" textlink="">
      <xdr:nvSpPr>
        <xdr:cNvPr id="249" name="n_3aveValue【一般廃棄物処理施設】&#10;有形固定資産減価償却率">
          <a:extLst>
            <a:ext uri="{FF2B5EF4-FFF2-40B4-BE49-F238E27FC236}">
              <a16:creationId xmlns:a16="http://schemas.microsoft.com/office/drawing/2014/main" id="{00000000-0008-0000-0F00-0000F9000000}"/>
            </a:ext>
          </a:extLst>
        </xdr:cNvPr>
        <xdr:cNvSpPr txBox="1"/>
      </xdr:nvSpPr>
      <xdr:spPr>
        <a:xfrm>
          <a:off x="1350074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250" name="n_4aveValue【一般廃棄物処理施設】&#10;有形固定資産減価償却率">
          <a:extLst>
            <a:ext uri="{FF2B5EF4-FFF2-40B4-BE49-F238E27FC236}">
              <a16:creationId xmlns:a16="http://schemas.microsoft.com/office/drawing/2014/main" id="{00000000-0008-0000-0F00-0000FA000000}"/>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251" name="n_1mainValue【一般廃棄物処理施設】&#10;有形固定資産減価償却率">
          <a:extLst>
            <a:ext uri="{FF2B5EF4-FFF2-40B4-BE49-F238E27FC236}">
              <a16:creationId xmlns:a16="http://schemas.microsoft.com/office/drawing/2014/main" id="{00000000-0008-0000-0F00-0000FB000000}"/>
            </a:ext>
          </a:extLst>
        </xdr:cNvPr>
        <xdr:cNvSpPr txBox="1"/>
      </xdr:nvSpPr>
      <xdr:spPr>
        <a:xfrm>
          <a:off x="152660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75673</xdr:rowOff>
    </xdr:from>
    <xdr:ext cx="405111" cy="259045"/>
    <xdr:sp macro="" textlink="">
      <xdr:nvSpPr>
        <xdr:cNvPr id="252" name="n_2mainValue【一般廃棄物処理施設】&#10;有形固定資産減価償却率">
          <a:extLst>
            <a:ext uri="{FF2B5EF4-FFF2-40B4-BE49-F238E27FC236}">
              <a16:creationId xmlns:a16="http://schemas.microsoft.com/office/drawing/2014/main" id="{00000000-0008-0000-0F00-0000FC000000}"/>
            </a:ext>
          </a:extLst>
        </xdr:cNvPr>
        <xdr:cNvSpPr txBox="1"/>
      </xdr:nvSpPr>
      <xdr:spPr>
        <a:xfrm>
          <a:off x="143897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75673</xdr:rowOff>
    </xdr:from>
    <xdr:ext cx="405111" cy="259045"/>
    <xdr:sp macro="" textlink="">
      <xdr:nvSpPr>
        <xdr:cNvPr id="253" name="n_3mainValue【一般廃棄物処理施設】&#10;有形固定資産減価償却率">
          <a:extLst>
            <a:ext uri="{FF2B5EF4-FFF2-40B4-BE49-F238E27FC236}">
              <a16:creationId xmlns:a16="http://schemas.microsoft.com/office/drawing/2014/main" id="{00000000-0008-0000-0F00-0000FD000000}"/>
            </a:ext>
          </a:extLst>
        </xdr:cNvPr>
        <xdr:cNvSpPr txBox="1"/>
      </xdr:nvSpPr>
      <xdr:spPr>
        <a:xfrm>
          <a:off x="13500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54446</xdr:rowOff>
    </xdr:from>
    <xdr:ext cx="405111" cy="259045"/>
    <xdr:sp macro="" textlink="">
      <xdr:nvSpPr>
        <xdr:cNvPr id="254" name="n_4mainValue【一般廃棄物処理施設】&#10;有形固定資産減価償却率">
          <a:extLst>
            <a:ext uri="{FF2B5EF4-FFF2-40B4-BE49-F238E27FC236}">
              <a16:creationId xmlns:a16="http://schemas.microsoft.com/office/drawing/2014/main" id="{00000000-0008-0000-0F00-0000FE000000}"/>
            </a:ext>
          </a:extLst>
        </xdr:cNvPr>
        <xdr:cNvSpPr txBox="1"/>
      </xdr:nvSpPr>
      <xdr:spPr>
        <a:xfrm>
          <a:off x="12611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00000000-0008-0000-0F00-00001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24134</xdr:rowOff>
    </xdr:from>
    <xdr:to>
      <xdr:col>116</xdr:col>
      <xdr:colOff>62864</xdr:colOff>
      <xdr:row>41</xdr:row>
      <xdr:rowOff>125994</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flipV="1">
          <a:off x="22160864" y="6024884"/>
          <a:ext cx="0" cy="1130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129821</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00000000-0008-0000-0F00-000015010000}"/>
            </a:ext>
          </a:extLst>
        </xdr:cNvPr>
        <xdr:cNvSpPr txBox="1"/>
      </xdr:nvSpPr>
      <xdr:spPr>
        <a:xfrm>
          <a:off x="22199600" y="715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125994</xdr:rowOff>
    </xdr:from>
    <xdr:to>
      <xdr:col>116</xdr:col>
      <xdr:colOff>152400</xdr:colOff>
      <xdr:row>41</xdr:row>
      <xdr:rowOff>125994</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22072600" y="715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142261</xdr:rowOff>
    </xdr:from>
    <xdr:ext cx="599010" cy="259045"/>
    <xdr:sp macro="" textlink="">
      <xdr:nvSpPr>
        <xdr:cNvPr id="279" name="【一般廃棄物処理施設】&#10;一人当たり有形固定資産（償却資産）額最大値テキスト">
          <a:extLst>
            <a:ext uri="{FF2B5EF4-FFF2-40B4-BE49-F238E27FC236}">
              <a16:creationId xmlns:a16="http://schemas.microsoft.com/office/drawing/2014/main" id="{00000000-0008-0000-0F00-000017010000}"/>
            </a:ext>
          </a:extLst>
        </xdr:cNvPr>
        <xdr:cNvSpPr txBox="1"/>
      </xdr:nvSpPr>
      <xdr:spPr>
        <a:xfrm>
          <a:off x="22199600" y="580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24134</xdr:rowOff>
    </xdr:from>
    <xdr:to>
      <xdr:col>116</xdr:col>
      <xdr:colOff>152400</xdr:colOff>
      <xdr:row>35</xdr:row>
      <xdr:rowOff>24134</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22072600" y="602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157908</xdr:rowOff>
    </xdr:from>
    <xdr:ext cx="534377" cy="259045"/>
    <xdr:sp macro="" textlink="">
      <xdr:nvSpPr>
        <xdr:cNvPr id="281" name="【一般廃棄物処理施設】&#10;一人当たり有形固定資産（償却資産）額平均値テキスト">
          <a:extLst>
            <a:ext uri="{FF2B5EF4-FFF2-40B4-BE49-F238E27FC236}">
              <a16:creationId xmlns:a16="http://schemas.microsoft.com/office/drawing/2014/main" id="{00000000-0008-0000-0F00-000019010000}"/>
            </a:ext>
          </a:extLst>
        </xdr:cNvPr>
        <xdr:cNvSpPr txBox="1"/>
      </xdr:nvSpPr>
      <xdr:spPr>
        <a:xfrm>
          <a:off x="22199600" y="6673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8031</xdr:rowOff>
    </xdr:from>
    <xdr:to>
      <xdr:col>116</xdr:col>
      <xdr:colOff>114300</xdr:colOff>
      <xdr:row>39</xdr:row>
      <xdr:rowOff>109631</xdr:rowOff>
    </xdr:to>
    <xdr:sp macro="" textlink="">
      <xdr:nvSpPr>
        <xdr:cNvPr id="282" name="フローチャート: 判断 281">
          <a:extLst>
            <a:ext uri="{FF2B5EF4-FFF2-40B4-BE49-F238E27FC236}">
              <a16:creationId xmlns:a16="http://schemas.microsoft.com/office/drawing/2014/main" id="{00000000-0008-0000-0F00-00001A010000}"/>
            </a:ext>
          </a:extLst>
        </xdr:cNvPr>
        <xdr:cNvSpPr/>
      </xdr:nvSpPr>
      <xdr:spPr>
        <a:xfrm>
          <a:off x="22110700" y="669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19003</xdr:rowOff>
    </xdr:from>
    <xdr:to>
      <xdr:col>112</xdr:col>
      <xdr:colOff>38100</xdr:colOff>
      <xdr:row>39</xdr:row>
      <xdr:rowOff>120603</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21272500" y="670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36350</xdr:rowOff>
    </xdr:from>
    <xdr:to>
      <xdr:col>107</xdr:col>
      <xdr:colOff>101600</xdr:colOff>
      <xdr:row>39</xdr:row>
      <xdr:rowOff>137950</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20383500" y="67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67421</xdr:rowOff>
    </xdr:from>
    <xdr:to>
      <xdr:col>102</xdr:col>
      <xdr:colOff>165100</xdr:colOff>
      <xdr:row>38</xdr:row>
      <xdr:rowOff>169021</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19494500" y="6582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95525</xdr:rowOff>
    </xdr:from>
    <xdr:to>
      <xdr:col>98</xdr:col>
      <xdr:colOff>38100</xdr:colOff>
      <xdr:row>39</xdr:row>
      <xdr:rowOff>25675</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18605500" y="661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139051</xdr:rowOff>
    </xdr:from>
    <xdr:to>
      <xdr:col>116</xdr:col>
      <xdr:colOff>114300</xdr:colOff>
      <xdr:row>38</xdr:row>
      <xdr:rowOff>69200</xdr:rowOff>
    </xdr:to>
    <xdr:sp macro="" textlink="">
      <xdr:nvSpPr>
        <xdr:cNvPr id="292" name="楕円 291">
          <a:extLst>
            <a:ext uri="{FF2B5EF4-FFF2-40B4-BE49-F238E27FC236}">
              <a16:creationId xmlns:a16="http://schemas.microsoft.com/office/drawing/2014/main" id="{00000000-0008-0000-0F00-000024010000}"/>
            </a:ext>
          </a:extLst>
        </xdr:cNvPr>
        <xdr:cNvSpPr/>
      </xdr:nvSpPr>
      <xdr:spPr>
        <a:xfrm>
          <a:off x="22110700" y="64827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161928</xdr:rowOff>
    </xdr:from>
    <xdr:ext cx="599010" cy="259045"/>
    <xdr:sp macro="" textlink="">
      <xdr:nvSpPr>
        <xdr:cNvPr id="293" name="【一般廃棄物処理施設】&#10;一人当たり有形固定資産（償却資産）額該当値テキスト">
          <a:extLst>
            <a:ext uri="{FF2B5EF4-FFF2-40B4-BE49-F238E27FC236}">
              <a16:creationId xmlns:a16="http://schemas.microsoft.com/office/drawing/2014/main" id="{00000000-0008-0000-0F00-000025010000}"/>
            </a:ext>
          </a:extLst>
        </xdr:cNvPr>
        <xdr:cNvSpPr txBox="1"/>
      </xdr:nvSpPr>
      <xdr:spPr>
        <a:xfrm>
          <a:off x="22199600" y="6334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127091</xdr:rowOff>
    </xdr:from>
    <xdr:to>
      <xdr:col>112</xdr:col>
      <xdr:colOff>38100</xdr:colOff>
      <xdr:row>39</xdr:row>
      <xdr:rowOff>57241</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21272500" y="664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18400</xdr:rowOff>
    </xdr:from>
    <xdr:to>
      <xdr:col>116</xdr:col>
      <xdr:colOff>63500</xdr:colOff>
      <xdr:row>39</xdr:row>
      <xdr:rowOff>6441</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flipV="1">
          <a:off x="21323300" y="6533500"/>
          <a:ext cx="838200" cy="15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136472</xdr:rowOff>
    </xdr:from>
    <xdr:to>
      <xdr:col>107</xdr:col>
      <xdr:colOff>101600</xdr:colOff>
      <xdr:row>39</xdr:row>
      <xdr:rowOff>66622</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20383500" y="665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6441</xdr:rowOff>
    </xdr:from>
    <xdr:to>
      <xdr:col>111</xdr:col>
      <xdr:colOff>177800</xdr:colOff>
      <xdr:row>39</xdr:row>
      <xdr:rowOff>15822</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flipV="1">
          <a:off x="20434300" y="6692991"/>
          <a:ext cx="889000" cy="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105890</xdr:rowOff>
    </xdr:from>
    <xdr:to>
      <xdr:col>98</xdr:col>
      <xdr:colOff>38100</xdr:colOff>
      <xdr:row>40</xdr:row>
      <xdr:rowOff>36040</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18605500" y="67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111730</xdr:rowOff>
    </xdr:from>
    <xdr:ext cx="534377" cy="259045"/>
    <xdr:sp macro="" textlink="">
      <xdr:nvSpPr>
        <xdr:cNvPr id="299" name="n_1aveValue【一般廃棄物処理施設】&#10;一人当たり有形固定資産（償却資産）額">
          <a:extLst>
            <a:ext uri="{FF2B5EF4-FFF2-40B4-BE49-F238E27FC236}">
              <a16:creationId xmlns:a16="http://schemas.microsoft.com/office/drawing/2014/main" id="{00000000-0008-0000-0F00-00002B010000}"/>
            </a:ext>
          </a:extLst>
        </xdr:cNvPr>
        <xdr:cNvSpPr txBox="1"/>
      </xdr:nvSpPr>
      <xdr:spPr>
        <a:xfrm>
          <a:off x="21043411" y="679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129077</xdr:rowOff>
    </xdr:from>
    <xdr:ext cx="534377" cy="259045"/>
    <xdr:sp macro="" textlink="">
      <xdr:nvSpPr>
        <xdr:cNvPr id="300" name="n_2aveValue【一般廃棄物処理施設】&#10;一人当たり有形固定資産（償却資産）額">
          <a:extLst>
            <a:ext uri="{FF2B5EF4-FFF2-40B4-BE49-F238E27FC236}">
              <a16:creationId xmlns:a16="http://schemas.microsoft.com/office/drawing/2014/main" id="{00000000-0008-0000-0F00-00002C010000}"/>
            </a:ext>
          </a:extLst>
        </xdr:cNvPr>
        <xdr:cNvSpPr txBox="1"/>
      </xdr:nvSpPr>
      <xdr:spPr>
        <a:xfrm>
          <a:off x="20167111" y="681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14098</xdr:rowOff>
    </xdr:from>
    <xdr:ext cx="599010" cy="259045"/>
    <xdr:sp macro="" textlink="">
      <xdr:nvSpPr>
        <xdr:cNvPr id="301" name="n_3aveValue【一般廃棄物処理施設】&#10;一人当たり有形固定資産（償却資産）額">
          <a:extLst>
            <a:ext uri="{FF2B5EF4-FFF2-40B4-BE49-F238E27FC236}">
              <a16:creationId xmlns:a16="http://schemas.microsoft.com/office/drawing/2014/main" id="{00000000-0008-0000-0F00-00002D010000}"/>
            </a:ext>
          </a:extLst>
        </xdr:cNvPr>
        <xdr:cNvSpPr txBox="1"/>
      </xdr:nvSpPr>
      <xdr:spPr>
        <a:xfrm>
          <a:off x="19245795" y="635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42202</xdr:rowOff>
    </xdr:from>
    <xdr:ext cx="599010" cy="259045"/>
    <xdr:sp macro="" textlink="">
      <xdr:nvSpPr>
        <xdr:cNvPr id="302" name="n_4aveValue【一般廃棄物処理施設】&#10;一人当たり有形固定資産（償却資産）額">
          <a:extLst>
            <a:ext uri="{FF2B5EF4-FFF2-40B4-BE49-F238E27FC236}">
              <a16:creationId xmlns:a16="http://schemas.microsoft.com/office/drawing/2014/main" id="{00000000-0008-0000-0F00-00002E010000}"/>
            </a:ext>
          </a:extLst>
        </xdr:cNvPr>
        <xdr:cNvSpPr txBox="1"/>
      </xdr:nvSpPr>
      <xdr:spPr>
        <a:xfrm>
          <a:off x="18356795" y="638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73767</xdr:rowOff>
    </xdr:from>
    <xdr:ext cx="599010" cy="259045"/>
    <xdr:sp macro="" textlink="">
      <xdr:nvSpPr>
        <xdr:cNvPr id="303" name="n_1mainValue【一般廃棄物処理施設】&#10;一人当たり有形固定資産（償却資産）額">
          <a:extLst>
            <a:ext uri="{FF2B5EF4-FFF2-40B4-BE49-F238E27FC236}">
              <a16:creationId xmlns:a16="http://schemas.microsoft.com/office/drawing/2014/main" id="{00000000-0008-0000-0F00-00002F010000}"/>
            </a:ext>
          </a:extLst>
        </xdr:cNvPr>
        <xdr:cNvSpPr txBox="1"/>
      </xdr:nvSpPr>
      <xdr:spPr>
        <a:xfrm>
          <a:off x="21011095" y="641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83149</xdr:rowOff>
    </xdr:from>
    <xdr:ext cx="599010" cy="259045"/>
    <xdr:sp macro="" textlink="">
      <xdr:nvSpPr>
        <xdr:cNvPr id="304" name="n_2mainValue【一般廃棄物処理施設】&#10;一人当たり有形固定資産（償却資産）額">
          <a:extLst>
            <a:ext uri="{FF2B5EF4-FFF2-40B4-BE49-F238E27FC236}">
              <a16:creationId xmlns:a16="http://schemas.microsoft.com/office/drawing/2014/main" id="{00000000-0008-0000-0F00-000030010000}"/>
            </a:ext>
          </a:extLst>
        </xdr:cNvPr>
        <xdr:cNvSpPr txBox="1"/>
      </xdr:nvSpPr>
      <xdr:spPr>
        <a:xfrm>
          <a:off x="20134795" y="642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27167</xdr:rowOff>
    </xdr:from>
    <xdr:ext cx="534377" cy="259045"/>
    <xdr:sp macro="" textlink="">
      <xdr:nvSpPr>
        <xdr:cNvPr id="305" name="n_4mainValue【一般廃棄物処理施設】&#10;一人当たり有形固定資産（償却資産）額">
          <a:extLst>
            <a:ext uri="{FF2B5EF4-FFF2-40B4-BE49-F238E27FC236}">
              <a16:creationId xmlns:a16="http://schemas.microsoft.com/office/drawing/2014/main" id="{00000000-0008-0000-0F00-000031010000}"/>
            </a:ext>
          </a:extLst>
        </xdr:cNvPr>
        <xdr:cNvSpPr txBox="1"/>
      </xdr:nvSpPr>
      <xdr:spPr>
        <a:xfrm>
          <a:off x="18389111" y="688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5" name="【消防施設】&#10;有形固定資産減価償却率グラフ枠">
          <a:extLst>
            <a:ext uri="{FF2B5EF4-FFF2-40B4-BE49-F238E27FC236}">
              <a16:creationId xmlns:a16="http://schemas.microsoft.com/office/drawing/2014/main" id="{00000000-0008-0000-0F00-000059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165736</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flipV="1">
          <a:off x="16318864" y="13335000"/>
          <a:ext cx="0" cy="1403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169563</xdr:rowOff>
    </xdr:from>
    <xdr:ext cx="405111" cy="259045"/>
    <xdr:sp macro="" textlink="">
      <xdr:nvSpPr>
        <xdr:cNvPr id="347" name="【消防施設】&#10;有形固定資産減価償却率最小値テキスト">
          <a:extLst>
            <a:ext uri="{FF2B5EF4-FFF2-40B4-BE49-F238E27FC236}">
              <a16:creationId xmlns:a16="http://schemas.microsoft.com/office/drawing/2014/main" id="{00000000-0008-0000-0F00-00005B010000}"/>
            </a:ext>
          </a:extLst>
        </xdr:cNvPr>
        <xdr:cNvSpPr txBox="1"/>
      </xdr:nvSpPr>
      <xdr:spPr>
        <a:xfrm>
          <a:off x="16357600" y="1474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165736</xdr:rowOff>
    </xdr:from>
    <xdr:to>
      <xdr:col>86</xdr:col>
      <xdr:colOff>25400</xdr:colOff>
      <xdr:row>85</xdr:row>
      <xdr:rowOff>165736</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6230600" y="14738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05111" cy="259045"/>
    <xdr:sp macro="" textlink="">
      <xdr:nvSpPr>
        <xdr:cNvPr id="349" name="【消防施設】&#10;有形固定資産減価償却率最大値テキスト">
          <a:extLst>
            <a:ext uri="{FF2B5EF4-FFF2-40B4-BE49-F238E27FC236}">
              <a16:creationId xmlns:a16="http://schemas.microsoft.com/office/drawing/2014/main" id="{00000000-0008-0000-0F00-00005D010000}"/>
            </a:ext>
          </a:extLst>
        </xdr:cNvPr>
        <xdr:cNvSpPr txBox="1"/>
      </xdr:nvSpPr>
      <xdr:spPr>
        <a:xfrm>
          <a:off x="16357600" y="1311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95266</xdr:rowOff>
    </xdr:from>
    <xdr:ext cx="405111" cy="259045"/>
    <xdr:sp macro="" textlink="">
      <xdr:nvSpPr>
        <xdr:cNvPr id="351" name="【消防施設】&#10;有形固定資産減価償却率平均値テキスト">
          <a:extLst>
            <a:ext uri="{FF2B5EF4-FFF2-40B4-BE49-F238E27FC236}">
              <a16:creationId xmlns:a16="http://schemas.microsoft.com/office/drawing/2014/main" id="{00000000-0008-0000-0F00-00005F010000}"/>
            </a:ext>
          </a:extLst>
        </xdr:cNvPr>
        <xdr:cNvSpPr txBox="1"/>
      </xdr:nvSpPr>
      <xdr:spPr>
        <a:xfrm>
          <a:off x="16357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116839</xdr:rowOff>
    </xdr:from>
    <xdr:to>
      <xdr:col>85</xdr:col>
      <xdr:colOff>177800</xdr:colOff>
      <xdr:row>83</xdr:row>
      <xdr:rowOff>46989</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16268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92075</xdr:rowOff>
    </xdr:from>
    <xdr:to>
      <xdr:col>81</xdr:col>
      <xdr:colOff>101600</xdr:colOff>
      <xdr:row>83</xdr:row>
      <xdr:rowOff>22225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5430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137795</xdr:rowOff>
    </xdr:from>
    <xdr:to>
      <xdr:col>72</xdr:col>
      <xdr:colOff>38100</xdr:colOff>
      <xdr:row>83</xdr:row>
      <xdr:rowOff>67945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3652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27305</xdr:rowOff>
    </xdr:from>
    <xdr:to>
      <xdr:col>67</xdr:col>
      <xdr:colOff>101600</xdr:colOff>
      <xdr:row>83</xdr:row>
      <xdr:rowOff>128905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12763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2539</xdr:rowOff>
    </xdr:from>
    <xdr:to>
      <xdr:col>85</xdr:col>
      <xdr:colOff>177800</xdr:colOff>
      <xdr:row>82</xdr:row>
      <xdr:rowOff>104139</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62687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25416</xdr:rowOff>
    </xdr:from>
    <xdr:ext cx="405111" cy="259045"/>
    <xdr:sp macro="" textlink="">
      <xdr:nvSpPr>
        <xdr:cNvPr id="363" name="【消防施設】&#10;有形固定資産減価償却率該当値テキスト">
          <a:extLst>
            <a:ext uri="{FF2B5EF4-FFF2-40B4-BE49-F238E27FC236}">
              <a16:creationId xmlns:a16="http://schemas.microsoft.com/office/drawing/2014/main" id="{00000000-0008-0000-0F00-00006B010000}"/>
            </a:ext>
          </a:extLst>
        </xdr:cNvPr>
        <xdr:cNvSpPr txBox="1"/>
      </xdr:nvSpPr>
      <xdr:spPr>
        <a:xfrm>
          <a:off x="16357600"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103505</xdr:rowOff>
    </xdr:from>
    <xdr:to>
      <xdr:col>81</xdr:col>
      <xdr:colOff>101600</xdr:colOff>
      <xdr:row>83</xdr:row>
      <xdr:rowOff>33655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15430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154305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15481300" y="14112239"/>
          <a:ext cx="8382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154305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14592300" y="141331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3652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152400</xdr:rowOff>
    </xdr:from>
    <xdr:to>
      <xdr:col>76</xdr:col>
      <xdr:colOff>114300</xdr:colOff>
      <xdr:row>82</xdr:row>
      <xdr:rowOff>74295</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3703300" y="1403985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50164</xdr:rowOff>
    </xdr:from>
    <xdr:to>
      <xdr:col>67</xdr:col>
      <xdr:colOff>101600</xdr:colOff>
      <xdr:row>81</xdr:row>
      <xdr:rowOff>151764</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12763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100964</xdr:rowOff>
    </xdr:from>
    <xdr:to>
      <xdr:col>71</xdr:col>
      <xdr:colOff>177800</xdr:colOff>
      <xdr:row>81</xdr:row>
      <xdr:rowOff>152400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12814300" y="139884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38752</xdr:rowOff>
    </xdr:from>
    <xdr:ext cx="405111" cy="259045"/>
    <xdr:sp macro="" textlink="">
      <xdr:nvSpPr>
        <xdr:cNvPr id="372" name="n_1aveValue【消防施設】&#10;有形固定資産減価償却率">
          <a:extLst>
            <a:ext uri="{FF2B5EF4-FFF2-40B4-BE49-F238E27FC236}">
              <a16:creationId xmlns:a16="http://schemas.microsoft.com/office/drawing/2014/main" id="{00000000-0008-0000-0F00-000074010000}"/>
            </a:ext>
          </a:extLst>
        </xdr:cNvPr>
        <xdr:cNvSpPr txBox="1"/>
      </xdr:nvSpPr>
      <xdr:spPr>
        <a:xfrm>
          <a:off x="152660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373" name="n_2aveValue【消防施設】&#10;有形固定資産減価償却率">
          <a:extLst>
            <a:ext uri="{FF2B5EF4-FFF2-40B4-BE49-F238E27FC236}">
              <a16:creationId xmlns:a16="http://schemas.microsoft.com/office/drawing/2014/main" id="{00000000-0008-0000-0F00-00007501000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59072</xdr:rowOff>
    </xdr:from>
    <xdr:ext cx="405111" cy="259045"/>
    <xdr:sp macro="" textlink="">
      <xdr:nvSpPr>
        <xdr:cNvPr id="374" name="n_3aveValue【消防施設】&#10;有形固定資産減価償却率">
          <a:extLst>
            <a:ext uri="{FF2B5EF4-FFF2-40B4-BE49-F238E27FC236}">
              <a16:creationId xmlns:a16="http://schemas.microsoft.com/office/drawing/2014/main" id="{00000000-0008-0000-0F00-000076010000}"/>
            </a:ext>
          </a:extLst>
        </xdr:cNvPr>
        <xdr:cNvSpPr txBox="1"/>
      </xdr:nvSpPr>
      <xdr:spPr>
        <a:xfrm>
          <a:off x="13500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120032</xdr:rowOff>
    </xdr:from>
    <xdr:ext cx="405111" cy="259045"/>
    <xdr:sp macro="" textlink="">
      <xdr:nvSpPr>
        <xdr:cNvPr id="375" name="n_4aveValue【消防施設】&#10;有形固定資産減価償却率">
          <a:extLst>
            <a:ext uri="{FF2B5EF4-FFF2-40B4-BE49-F238E27FC236}">
              <a16:creationId xmlns:a16="http://schemas.microsoft.com/office/drawing/2014/main" id="{00000000-0008-0000-0F00-000077010000}"/>
            </a:ext>
          </a:extLst>
        </xdr:cNvPr>
        <xdr:cNvSpPr txBox="1"/>
      </xdr:nvSpPr>
      <xdr:spPr>
        <a:xfrm>
          <a:off x="12611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24782</xdr:rowOff>
    </xdr:from>
    <xdr:ext cx="405111" cy="259045"/>
    <xdr:sp macro="" textlink="">
      <xdr:nvSpPr>
        <xdr:cNvPr id="376" name="n_1mainValue【消防施設】&#10;有形固定資産減価償却率">
          <a:extLst>
            <a:ext uri="{FF2B5EF4-FFF2-40B4-BE49-F238E27FC236}">
              <a16:creationId xmlns:a16="http://schemas.microsoft.com/office/drawing/2014/main" id="{00000000-0008-0000-0F00-000078010000}"/>
            </a:ext>
          </a:extLst>
        </xdr:cNvPr>
        <xdr:cNvSpPr txBox="1"/>
      </xdr:nvSpPr>
      <xdr:spPr>
        <a:xfrm>
          <a:off x="152660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141622</xdr:rowOff>
    </xdr:from>
    <xdr:ext cx="405111" cy="259045"/>
    <xdr:sp macro="" textlink="">
      <xdr:nvSpPr>
        <xdr:cNvPr id="377" name="n_2mainValue【消防施設】&#10;有形固定資産減価償却率">
          <a:extLst>
            <a:ext uri="{FF2B5EF4-FFF2-40B4-BE49-F238E27FC236}">
              <a16:creationId xmlns:a16="http://schemas.microsoft.com/office/drawing/2014/main" id="{00000000-0008-0000-0F00-000079010000}"/>
            </a:ext>
          </a:extLst>
        </xdr:cNvPr>
        <xdr:cNvSpPr txBox="1"/>
      </xdr:nvSpPr>
      <xdr:spPr>
        <a:xfrm>
          <a:off x="14389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378" name="n_3mainValue【消防施設】&#10;有形固定資産減価償却率">
          <a:extLst>
            <a:ext uri="{FF2B5EF4-FFF2-40B4-BE49-F238E27FC236}">
              <a16:creationId xmlns:a16="http://schemas.microsoft.com/office/drawing/2014/main" id="{00000000-0008-0000-0F00-00007A010000}"/>
            </a:ext>
          </a:extLst>
        </xdr:cNvPr>
        <xdr:cNvSpPr txBox="1"/>
      </xdr:nvSpPr>
      <xdr:spPr>
        <a:xfrm>
          <a:off x="13500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168291</xdr:rowOff>
    </xdr:from>
    <xdr:ext cx="405111" cy="259045"/>
    <xdr:sp macro="" textlink="">
      <xdr:nvSpPr>
        <xdr:cNvPr id="379" name="n_4mainValue【消防施設】&#10;有形固定資産減価償却率">
          <a:extLst>
            <a:ext uri="{FF2B5EF4-FFF2-40B4-BE49-F238E27FC236}">
              <a16:creationId xmlns:a16="http://schemas.microsoft.com/office/drawing/2014/main" id="{00000000-0008-0000-0F00-00007B010000}"/>
            </a:ext>
          </a:extLst>
        </xdr:cNvPr>
        <xdr:cNvSpPr txBox="1"/>
      </xdr:nvSpPr>
      <xdr:spPr>
        <a:xfrm>
          <a:off x="12611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2" name="【消防施設】&#10;一人当たり面積グラフ枠">
          <a:extLst>
            <a:ext uri="{FF2B5EF4-FFF2-40B4-BE49-F238E27FC236}">
              <a16:creationId xmlns:a16="http://schemas.microsoft.com/office/drawing/2014/main" id="{00000000-0008-0000-0F00-000092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54611</xdr:rowOff>
    </xdr:from>
    <xdr:to>
      <xdr:col>116</xdr:col>
      <xdr:colOff>62864</xdr:colOff>
      <xdr:row>86</xdr:row>
      <xdr:rowOff>85089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22160864" y="134277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04" name="【消防施設】&#10;一人当たり面積最小値テキスト">
          <a:extLst>
            <a:ext uri="{FF2B5EF4-FFF2-40B4-BE49-F238E27FC236}">
              <a16:creationId xmlns:a16="http://schemas.microsoft.com/office/drawing/2014/main" id="{00000000-0008-0000-0F00-000094010000}"/>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1288</xdr:rowOff>
    </xdr:from>
    <xdr:ext cx="469744" cy="259045"/>
    <xdr:sp macro="" textlink="">
      <xdr:nvSpPr>
        <xdr:cNvPr id="406" name="【消防施設】&#10;一人当たり面積最大値テキスト">
          <a:extLst>
            <a:ext uri="{FF2B5EF4-FFF2-40B4-BE49-F238E27FC236}">
              <a16:creationId xmlns:a16="http://schemas.microsoft.com/office/drawing/2014/main" id="{00000000-0008-0000-0F00-000096010000}"/>
            </a:ext>
          </a:extLst>
        </xdr:cNvPr>
        <xdr:cNvSpPr txBox="1"/>
      </xdr:nvSpPr>
      <xdr:spPr>
        <a:xfrm>
          <a:off x="22199600" y="1320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54611</xdr:rowOff>
    </xdr:from>
    <xdr:to>
      <xdr:col>116</xdr:col>
      <xdr:colOff>152400</xdr:colOff>
      <xdr:row>78</xdr:row>
      <xdr:rowOff>54611</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22072600" y="1342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20338</xdr:rowOff>
    </xdr:from>
    <xdr:ext cx="469744" cy="259045"/>
    <xdr:sp macro="" textlink="">
      <xdr:nvSpPr>
        <xdr:cNvPr id="408" name="【消防施設】&#10;一人当たり面積平均値テキスト">
          <a:extLst>
            <a:ext uri="{FF2B5EF4-FFF2-40B4-BE49-F238E27FC236}">
              <a16:creationId xmlns:a16="http://schemas.microsoft.com/office/drawing/2014/main" id="{00000000-0008-0000-0F00-000098010000}"/>
            </a:ext>
          </a:extLst>
        </xdr:cNvPr>
        <xdr:cNvSpPr txBox="1"/>
      </xdr:nvSpPr>
      <xdr:spPr>
        <a:xfrm>
          <a:off x="22199600" y="14422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168911</xdr:rowOff>
    </xdr:from>
    <xdr:to>
      <xdr:col>116</xdr:col>
      <xdr:colOff>114300</xdr:colOff>
      <xdr:row>85</xdr:row>
      <xdr:rowOff>99061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21107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2539</xdr:rowOff>
    </xdr:from>
    <xdr:to>
      <xdr:col>112</xdr:col>
      <xdr:colOff>38100</xdr:colOff>
      <xdr:row>85</xdr:row>
      <xdr:rowOff>104139</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21272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0</xdr:rowOff>
    </xdr:from>
    <xdr:to>
      <xdr:col>107</xdr:col>
      <xdr:colOff>101600</xdr:colOff>
      <xdr:row>85</xdr:row>
      <xdr:rowOff>101600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0383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3811</xdr:rowOff>
    </xdr:from>
    <xdr:to>
      <xdr:col>102</xdr:col>
      <xdr:colOff>165100</xdr:colOff>
      <xdr:row>85</xdr:row>
      <xdr:rowOff>105411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9494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3811</xdr:rowOff>
    </xdr:from>
    <xdr:to>
      <xdr:col>98</xdr:col>
      <xdr:colOff>38100</xdr:colOff>
      <xdr:row>85</xdr:row>
      <xdr:rowOff>105411</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8605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3811</xdr:rowOff>
    </xdr:from>
    <xdr:to>
      <xdr:col>116</xdr:col>
      <xdr:colOff>114300</xdr:colOff>
      <xdr:row>85</xdr:row>
      <xdr:rowOff>105411</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22110700" y="1457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420" name="【消防施設】&#10;一人当たり面積該当値テキスト">
          <a:extLst>
            <a:ext uri="{FF2B5EF4-FFF2-40B4-BE49-F238E27FC236}">
              <a16:creationId xmlns:a16="http://schemas.microsoft.com/office/drawing/2014/main" id="{00000000-0008-0000-0F00-0000A4010000}"/>
            </a:ext>
          </a:extLst>
        </xdr:cNvPr>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20320</xdr:rowOff>
    </xdr:from>
    <xdr:to>
      <xdr:col>112</xdr:col>
      <xdr:colOff>38100</xdr:colOff>
      <xdr:row>85</xdr:row>
      <xdr:rowOff>121920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1272500" y="1459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54611</xdr:rowOff>
    </xdr:from>
    <xdr:to>
      <xdr:col>116</xdr:col>
      <xdr:colOff>63500</xdr:colOff>
      <xdr:row>85</xdr:row>
      <xdr:rowOff>71120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1323300" y="1462786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26670</xdr:rowOff>
    </xdr:from>
    <xdr:to>
      <xdr:col>107</xdr:col>
      <xdr:colOff>101600</xdr:colOff>
      <xdr:row>85</xdr:row>
      <xdr:rowOff>128270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03835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71120</xdr:rowOff>
    </xdr:from>
    <xdr:to>
      <xdr:col>111</xdr:col>
      <xdr:colOff>177800</xdr:colOff>
      <xdr:row>85</xdr:row>
      <xdr:rowOff>77470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20434300" y="146443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30480</xdr:rowOff>
    </xdr:from>
    <xdr:to>
      <xdr:col>102</xdr:col>
      <xdr:colOff>165100</xdr:colOff>
      <xdr:row>85</xdr:row>
      <xdr:rowOff>132080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9494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77470</xdr:rowOff>
    </xdr:from>
    <xdr:to>
      <xdr:col>107</xdr:col>
      <xdr:colOff>50800</xdr:colOff>
      <xdr:row>85</xdr:row>
      <xdr:rowOff>81280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9545300" y="14650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34289</xdr:rowOff>
    </xdr:from>
    <xdr:to>
      <xdr:col>98</xdr:col>
      <xdr:colOff>38100</xdr:colOff>
      <xdr:row>85</xdr:row>
      <xdr:rowOff>135889</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8605500" y="146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81280</xdr:rowOff>
    </xdr:from>
    <xdr:to>
      <xdr:col>102</xdr:col>
      <xdr:colOff>114300</xdr:colOff>
      <xdr:row>85</xdr:row>
      <xdr:rowOff>85089</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flipV="1">
          <a:off x="18656300" y="14654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120666</xdr:rowOff>
    </xdr:from>
    <xdr:ext cx="469744" cy="259045"/>
    <xdr:sp macro="" textlink="">
      <xdr:nvSpPr>
        <xdr:cNvPr id="429" name="n_1aveValue【消防施設】&#10;一人当たり面積">
          <a:extLst>
            <a:ext uri="{FF2B5EF4-FFF2-40B4-BE49-F238E27FC236}">
              <a16:creationId xmlns:a16="http://schemas.microsoft.com/office/drawing/2014/main" id="{00000000-0008-0000-0F00-0000AD010000}"/>
            </a:ext>
          </a:extLst>
        </xdr:cNvPr>
        <xdr:cNvSpPr txBox="1"/>
      </xdr:nvSpPr>
      <xdr:spPr>
        <a:xfrm>
          <a:off x="210757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118127</xdr:rowOff>
    </xdr:from>
    <xdr:ext cx="469744" cy="259045"/>
    <xdr:sp macro="" textlink="">
      <xdr:nvSpPr>
        <xdr:cNvPr id="430" name="n_2aveValue【消防施設】&#10;一人当たり面積">
          <a:extLst>
            <a:ext uri="{FF2B5EF4-FFF2-40B4-BE49-F238E27FC236}">
              <a16:creationId xmlns:a16="http://schemas.microsoft.com/office/drawing/2014/main" id="{00000000-0008-0000-0F00-0000AE010000}"/>
            </a:ext>
          </a:extLst>
        </xdr:cNvPr>
        <xdr:cNvSpPr txBox="1"/>
      </xdr:nvSpPr>
      <xdr:spPr>
        <a:xfrm>
          <a:off x="20199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121938</xdr:rowOff>
    </xdr:from>
    <xdr:ext cx="469744" cy="259045"/>
    <xdr:sp macro="" textlink="">
      <xdr:nvSpPr>
        <xdr:cNvPr id="431" name="n_3aveValue【消防施設】&#10;一人当たり面積">
          <a:extLst>
            <a:ext uri="{FF2B5EF4-FFF2-40B4-BE49-F238E27FC236}">
              <a16:creationId xmlns:a16="http://schemas.microsoft.com/office/drawing/2014/main" id="{00000000-0008-0000-0F00-0000AF010000}"/>
            </a:ext>
          </a:extLst>
        </xdr:cNvPr>
        <xdr:cNvSpPr txBox="1"/>
      </xdr:nvSpPr>
      <xdr:spPr>
        <a:xfrm>
          <a:off x="19310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121938</xdr:rowOff>
    </xdr:from>
    <xdr:ext cx="469744" cy="259045"/>
    <xdr:sp macro="" textlink="">
      <xdr:nvSpPr>
        <xdr:cNvPr id="432" name="n_4aveValue【消防施設】&#10;一人当たり面積">
          <a:extLst>
            <a:ext uri="{FF2B5EF4-FFF2-40B4-BE49-F238E27FC236}">
              <a16:creationId xmlns:a16="http://schemas.microsoft.com/office/drawing/2014/main" id="{00000000-0008-0000-0F00-0000B0010000}"/>
            </a:ext>
          </a:extLst>
        </xdr:cNvPr>
        <xdr:cNvSpPr txBox="1"/>
      </xdr:nvSpPr>
      <xdr:spPr>
        <a:xfrm>
          <a:off x="18421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113047</xdr:rowOff>
    </xdr:from>
    <xdr:ext cx="469744" cy="259045"/>
    <xdr:sp macro="" textlink="">
      <xdr:nvSpPr>
        <xdr:cNvPr id="433" name="n_1mainValue【消防施設】&#10;一人当たり面積">
          <a:extLst>
            <a:ext uri="{FF2B5EF4-FFF2-40B4-BE49-F238E27FC236}">
              <a16:creationId xmlns:a16="http://schemas.microsoft.com/office/drawing/2014/main" id="{00000000-0008-0000-0F00-0000B1010000}"/>
            </a:ext>
          </a:extLst>
        </xdr:cNvPr>
        <xdr:cNvSpPr txBox="1"/>
      </xdr:nvSpPr>
      <xdr:spPr>
        <a:xfrm>
          <a:off x="21075727" y="1468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119397</xdr:rowOff>
    </xdr:from>
    <xdr:ext cx="469744" cy="259045"/>
    <xdr:sp macro="" textlink="">
      <xdr:nvSpPr>
        <xdr:cNvPr id="434" name="n_2mainValue【消防施設】&#10;一人当たり面積">
          <a:extLst>
            <a:ext uri="{FF2B5EF4-FFF2-40B4-BE49-F238E27FC236}">
              <a16:creationId xmlns:a16="http://schemas.microsoft.com/office/drawing/2014/main" id="{00000000-0008-0000-0F00-0000B2010000}"/>
            </a:ext>
          </a:extLst>
        </xdr:cNvPr>
        <xdr:cNvSpPr txBox="1"/>
      </xdr:nvSpPr>
      <xdr:spPr>
        <a:xfrm>
          <a:off x="20199427" y="1469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123207</xdr:rowOff>
    </xdr:from>
    <xdr:ext cx="469744" cy="259045"/>
    <xdr:sp macro="" textlink="">
      <xdr:nvSpPr>
        <xdr:cNvPr id="435" name="n_3mainValue【消防施設】&#10;一人当たり面積">
          <a:extLst>
            <a:ext uri="{FF2B5EF4-FFF2-40B4-BE49-F238E27FC236}">
              <a16:creationId xmlns:a16="http://schemas.microsoft.com/office/drawing/2014/main" id="{00000000-0008-0000-0F00-0000B3010000}"/>
            </a:ext>
          </a:extLst>
        </xdr:cNvPr>
        <xdr:cNvSpPr txBox="1"/>
      </xdr:nvSpPr>
      <xdr:spPr>
        <a:xfrm>
          <a:off x="19310427" y="1469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127016</xdr:rowOff>
    </xdr:from>
    <xdr:ext cx="469744" cy="259045"/>
    <xdr:sp macro="" textlink="">
      <xdr:nvSpPr>
        <xdr:cNvPr id="436" name="n_4mainValue【消防施設】&#10;一人当たり面積">
          <a:extLst>
            <a:ext uri="{FF2B5EF4-FFF2-40B4-BE49-F238E27FC236}">
              <a16:creationId xmlns:a16="http://schemas.microsoft.com/office/drawing/2014/main" id="{00000000-0008-0000-0F00-0000B4010000}"/>
            </a:ext>
          </a:extLst>
        </xdr:cNvPr>
        <xdr:cNvSpPr txBox="1"/>
      </xdr:nvSpPr>
      <xdr:spPr>
        <a:xfrm>
          <a:off x="18421427" y="1470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1" name="【庁舎】&#10;有形固定資産減価償却率グラフ枠">
          <a:extLst>
            <a:ext uri="{FF2B5EF4-FFF2-40B4-BE49-F238E27FC236}">
              <a16:creationId xmlns:a16="http://schemas.microsoft.com/office/drawing/2014/main" id="{00000000-0008-0000-0F00-0000CD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167639</xdr:rowOff>
    </xdr:from>
    <xdr:to>
      <xdr:col>85</xdr:col>
      <xdr:colOff>126364</xdr:colOff>
      <xdr:row>108</xdr:row>
      <xdr:rowOff>131718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flipV="1">
          <a:off x="16318864" y="17141189"/>
          <a:ext cx="0" cy="1507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135545</xdr:rowOff>
    </xdr:from>
    <xdr:ext cx="405111" cy="259045"/>
    <xdr:sp macro="" textlink="">
      <xdr:nvSpPr>
        <xdr:cNvPr id="463" name="【庁舎】&#10;有形固定資産減価償却率最小値テキスト">
          <a:extLst>
            <a:ext uri="{FF2B5EF4-FFF2-40B4-BE49-F238E27FC236}">
              <a16:creationId xmlns:a16="http://schemas.microsoft.com/office/drawing/2014/main" id="{00000000-0008-0000-0F00-0000CF010000}"/>
            </a:ext>
          </a:extLst>
        </xdr:cNvPr>
        <xdr:cNvSpPr txBox="1"/>
      </xdr:nvSpPr>
      <xdr:spPr>
        <a:xfrm>
          <a:off x="16357600" y="1865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131718</xdr:rowOff>
    </xdr:from>
    <xdr:to>
      <xdr:col>86</xdr:col>
      <xdr:colOff>25400</xdr:colOff>
      <xdr:row>108</xdr:row>
      <xdr:rowOff>131718</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6230600" y="1864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114316</xdr:rowOff>
    </xdr:from>
    <xdr:ext cx="340478" cy="259045"/>
    <xdr:sp macro="" textlink="">
      <xdr:nvSpPr>
        <xdr:cNvPr id="465" name="【庁舎】&#10;有形固定資産減価償却率最大値テキスト">
          <a:extLst>
            <a:ext uri="{FF2B5EF4-FFF2-40B4-BE49-F238E27FC236}">
              <a16:creationId xmlns:a16="http://schemas.microsoft.com/office/drawing/2014/main" id="{00000000-0008-0000-0F00-0000D1010000}"/>
            </a:ext>
          </a:extLst>
        </xdr:cNvPr>
        <xdr:cNvSpPr txBox="1"/>
      </xdr:nvSpPr>
      <xdr:spPr>
        <a:xfrm>
          <a:off x="16357600" y="16916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167639</xdr:rowOff>
    </xdr:from>
    <xdr:to>
      <xdr:col>86</xdr:col>
      <xdr:colOff>25400</xdr:colOff>
      <xdr:row>99</xdr:row>
      <xdr:rowOff>167639</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6230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72770</xdr:rowOff>
    </xdr:from>
    <xdr:ext cx="405111" cy="259045"/>
    <xdr:sp macro="" textlink="">
      <xdr:nvSpPr>
        <xdr:cNvPr id="467" name="【庁舎】&#10;有形固定資産減価償却率平均値テキスト">
          <a:extLst>
            <a:ext uri="{FF2B5EF4-FFF2-40B4-BE49-F238E27FC236}">
              <a16:creationId xmlns:a16="http://schemas.microsoft.com/office/drawing/2014/main" id="{00000000-0008-0000-0F00-0000D3010000}"/>
            </a:ext>
          </a:extLst>
        </xdr:cNvPr>
        <xdr:cNvSpPr txBox="1"/>
      </xdr:nvSpPr>
      <xdr:spPr>
        <a:xfrm>
          <a:off x="16357600" y="1773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49893</xdr:rowOff>
    </xdr:from>
    <xdr:to>
      <xdr:col>85</xdr:col>
      <xdr:colOff>177800</xdr:colOff>
      <xdr:row>104</xdr:row>
      <xdr:rowOff>151493</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16268700" y="1788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64588</xdr:rowOff>
    </xdr:from>
    <xdr:to>
      <xdr:col>81</xdr:col>
      <xdr:colOff>101600</xdr:colOff>
      <xdr:row>104</xdr:row>
      <xdr:rowOff>166188</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15430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14541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80918</xdr:rowOff>
    </xdr:from>
    <xdr:to>
      <xdr:col>72</xdr:col>
      <xdr:colOff>38100</xdr:colOff>
      <xdr:row>105</xdr:row>
      <xdr:rowOff>11068</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13652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36830</xdr:rowOff>
    </xdr:from>
    <xdr:to>
      <xdr:col>67</xdr:col>
      <xdr:colOff>101600</xdr:colOff>
      <xdr:row>104</xdr:row>
      <xdr:rowOff>138430</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12763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93980</xdr:rowOff>
    </xdr:from>
    <xdr:to>
      <xdr:col>85</xdr:col>
      <xdr:colOff>177800</xdr:colOff>
      <xdr:row>107</xdr:row>
      <xdr:rowOff>24130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16268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72407</xdr:rowOff>
    </xdr:from>
    <xdr:ext cx="405111" cy="259045"/>
    <xdr:sp macro="" textlink="">
      <xdr:nvSpPr>
        <xdr:cNvPr id="479" name="【庁舎】&#10;有形固定資産減価償却率該当値テキスト">
          <a:extLst>
            <a:ext uri="{FF2B5EF4-FFF2-40B4-BE49-F238E27FC236}">
              <a16:creationId xmlns:a16="http://schemas.microsoft.com/office/drawing/2014/main" id="{00000000-0008-0000-0F00-0000DF010000}"/>
            </a:ext>
          </a:extLst>
        </xdr:cNvPr>
        <xdr:cNvSpPr txBox="1"/>
      </xdr:nvSpPr>
      <xdr:spPr>
        <a:xfrm>
          <a:off x="1635760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15430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144780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5481300" y="183070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64588</xdr:rowOff>
    </xdr:from>
    <xdr:to>
      <xdr:col>76</xdr:col>
      <xdr:colOff>165100</xdr:colOff>
      <xdr:row>106</xdr:row>
      <xdr:rowOff>166188</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14541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115388</xdr:rowOff>
    </xdr:from>
    <xdr:to>
      <xdr:col>81</xdr:col>
      <xdr:colOff>50800</xdr:colOff>
      <xdr:row>106</xdr:row>
      <xdr:rowOff>133350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4592300" y="1828908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115388</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3703300" y="182841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110489</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2814300" y="18284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11265</xdr:rowOff>
    </xdr:from>
    <xdr:ext cx="405111" cy="259045"/>
    <xdr:sp macro="" textlink="">
      <xdr:nvSpPr>
        <xdr:cNvPr id="488" name="n_1aveValue【庁舎】&#10;有形固定資産減価償却率">
          <a:extLst>
            <a:ext uri="{FF2B5EF4-FFF2-40B4-BE49-F238E27FC236}">
              <a16:creationId xmlns:a16="http://schemas.microsoft.com/office/drawing/2014/main" id="{00000000-0008-0000-0F00-0000E8010000}"/>
            </a:ext>
          </a:extLst>
        </xdr:cNvPr>
        <xdr:cNvSpPr txBox="1"/>
      </xdr:nvSpPr>
      <xdr:spPr>
        <a:xfrm>
          <a:off x="152660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159856</xdr:rowOff>
    </xdr:from>
    <xdr:ext cx="405111" cy="259045"/>
    <xdr:sp macro="" textlink="">
      <xdr:nvSpPr>
        <xdr:cNvPr id="489" name="n_2aveValue【庁舎】&#10;有形固定資産減価償却率">
          <a:extLst>
            <a:ext uri="{FF2B5EF4-FFF2-40B4-BE49-F238E27FC236}">
              <a16:creationId xmlns:a16="http://schemas.microsoft.com/office/drawing/2014/main" id="{00000000-0008-0000-0F00-0000E9010000}"/>
            </a:ext>
          </a:extLst>
        </xdr:cNvPr>
        <xdr:cNvSpPr txBox="1"/>
      </xdr:nvSpPr>
      <xdr:spPr>
        <a:xfrm>
          <a:off x="14389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27595</xdr:rowOff>
    </xdr:from>
    <xdr:ext cx="405111" cy="259045"/>
    <xdr:sp macro="" textlink="">
      <xdr:nvSpPr>
        <xdr:cNvPr id="490" name="n_3aveValue【庁舎】&#10;有形固定資産減価償却率">
          <a:extLst>
            <a:ext uri="{FF2B5EF4-FFF2-40B4-BE49-F238E27FC236}">
              <a16:creationId xmlns:a16="http://schemas.microsoft.com/office/drawing/2014/main" id="{00000000-0008-0000-0F00-0000EA010000}"/>
            </a:ext>
          </a:extLst>
        </xdr:cNvPr>
        <xdr:cNvSpPr txBox="1"/>
      </xdr:nvSpPr>
      <xdr:spPr>
        <a:xfrm>
          <a:off x="13500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491" name="n_4aveValue【庁舎】&#10;有形固定資産減価償却率">
          <a:extLst>
            <a:ext uri="{FF2B5EF4-FFF2-40B4-BE49-F238E27FC236}">
              <a16:creationId xmlns:a16="http://schemas.microsoft.com/office/drawing/2014/main" id="{00000000-0008-0000-0F00-0000EB010000}"/>
            </a:ext>
          </a:extLst>
        </xdr:cNvPr>
        <xdr:cNvSpPr txBox="1"/>
      </xdr:nvSpPr>
      <xdr:spPr>
        <a:xfrm>
          <a:off x="12611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492" name="n_1mainValue【庁舎】&#10;有形固定資産減価償却率">
          <a:extLst>
            <a:ext uri="{FF2B5EF4-FFF2-40B4-BE49-F238E27FC236}">
              <a16:creationId xmlns:a16="http://schemas.microsoft.com/office/drawing/2014/main" id="{00000000-0008-0000-0F00-0000EC010000}"/>
            </a:ext>
          </a:extLst>
        </xdr:cNvPr>
        <xdr:cNvSpPr txBox="1"/>
      </xdr:nvSpPr>
      <xdr:spPr>
        <a:xfrm>
          <a:off x="152660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157315</xdr:rowOff>
    </xdr:from>
    <xdr:ext cx="405111" cy="259045"/>
    <xdr:sp macro="" textlink="">
      <xdr:nvSpPr>
        <xdr:cNvPr id="493" name="n_2mainValue【庁舎】&#10;有形固定資産減価償却率">
          <a:extLst>
            <a:ext uri="{FF2B5EF4-FFF2-40B4-BE49-F238E27FC236}">
              <a16:creationId xmlns:a16="http://schemas.microsoft.com/office/drawing/2014/main" id="{00000000-0008-0000-0F00-0000ED010000}"/>
            </a:ext>
          </a:extLst>
        </xdr:cNvPr>
        <xdr:cNvSpPr txBox="1"/>
      </xdr:nvSpPr>
      <xdr:spPr>
        <a:xfrm>
          <a:off x="143897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494" name="n_3mainValue【庁舎】&#10;有形固定資産減価償却率">
          <a:extLst>
            <a:ext uri="{FF2B5EF4-FFF2-40B4-BE49-F238E27FC236}">
              <a16:creationId xmlns:a16="http://schemas.microsoft.com/office/drawing/2014/main" id="{00000000-0008-0000-0F00-0000EE010000}"/>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495" name="n_4mainValue【庁舎】&#10;有形固定資産減価償却率">
          <a:extLst>
            <a:ext uri="{FF2B5EF4-FFF2-40B4-BE49-F238E27FC236}">
              <a16:creationId xmlns:a16="http://schemas.microsoft.com/office/drawing/2014/main" id="{00000000-0008-0000-0F00-0000EF010000}"/>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7" name="【庁舎】&#10;一人当たり面積グラフ枠">
          <a:extLst>
            <a:ext uri="{FF2B5EF4-FFF2-40B4-BE49-F238E27FC236}">
              <a16:creationId xmlns:a16="http://schemas.microsoft.com/office/drawing/2014/main" id="{00000000-0008-0000-0F00-00000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128778</xdr:rowOff>
    </xdr:from>
    <xdr:to>
      <xdr:col>116</xdr:col>
      <xdr:colOff>62864</xdr:colOff>
      <xdr:row>108</xdr:row>
      <xdr:rowOff>167639</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22160864" y="17273778"/>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16</xdr:rowOff>
    </xdr:from>
    <xdr:ext cx="469744" cy="259045"/>
    <xdr:sp macro="" textlink="">
      <xdr:nvSpPr>
        <xdr:cNvPr id="519" name="【庁舎】&#10;一人当たり面積最小値テキスト">
          <a:extLst>
            <a:ext uri="{FF2B5EF4-FFF2-40B4-BE49-F238E27FC236}">
              <a16:creationId xmlns:a16="http://schemas.microsoft.com/office/drawing/2014/main" id="{00000000-0008-0000-0F00-000007020000}"/>
            </a:ext>
          </a:extLst>
        </xdr:cNvPr>
        <xdr:cNvSpPr txBox="1"/>
      </xdr:nvSpPr>
      <xdr:spPr>
        <a:xfrm>
          <a:off x="22199600" y="186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167639</xdr:rowOff>
    </xdr:from>
    <xdr:to>
      <xdr:col>116</xdr:col>
      <xdr:colOff>152400</xdr:colOff>
      <xdr:row>108</xdr:row>
      <xdr:rowOff>167639</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22072600" y="1868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75455</xdr:rowOff>
    </xdr:from>
    <xdr:ext cx="469744" cy="259045"/>
    <xdr:sp macro="" textlink="">
      <xdr:nvSpPr>
        <xdr:cNvPr id="521" name="【庁舎】&#10;一人当たり面積最大値テキスト">
          <a:extLst>
            <a:ext uri="{FF2B5EF4-FFF2-40B4-BE49-F238E27FC236}">
              <a16:creationId xmlns:a16="http://schemas.microsoft.com/office/drawing/2014/main" id="{00000000-0008-0000-0F00-000009020000}"/>
            </a:ext>
          </a:extLst>
        </xdr:cNvPr>
        <xdr:cNvSpPr txBox="1"/>
      </xdr:nvSpPr>
      <xdr:spPr>
        <a:xfrm>
          <a:off x="22199600" y="1704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128778</xdr:rowOff>
    </xdr:from>
    <xdr:to>
      <xdr:col>116</xdr:col>
      <xdr:colOff>152400</xdr:colOff>
      <xdr:row>100</xdr:row>
      <xdr:rowOff>128778</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22072600" y="17273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98569</xdr:rowOff>
    </xdr:from>
    <xdr:ext cx="469744" cy="259045"/>
    <xdr:sp macro="" textlink="">
      <xdr:nvSpPr>
        <xdr:cNvPr id="523" name="【庁舎】&#10;一人当たり面積平均値テキスト">
          <a:extLst>
            <a:ext uri="{FF2B5EF4-FFF2-40B4-BE49-F238E27FC236}">
              <a16:creationId xmlns:a16="http://schemas.microsoft.com/office/drawing/2014/main" id="{00000000-0008-0000-0F00-00000B020000}"/>
            </a:ext>
          </a:extLst>
        </xdr:cNvPr>
        <xdr:cNvSpPr txBox="1"/>
      </xdr:nvSpPr>
      <xdr:spPr>
        <a:xfrm>
          <a:off x="22199600" y="17929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75692</xdr:rowOff>
    </xdr:from>
    <xdr:to>
      <xdr:col>116</xdr:col>
      <xdr:colOff>114300</xdr:colOff>
      <xdr:row>106</xdr:row>
      <xdr:rowOff>5842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22110700" y="1807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112268</xdr:rowOff>
    </xdr:from>
    <xdr:to>
      <xdr:col>112</xdr:col>
      <xdr:colOff>38100</xdr:colOff>
      <xdr:row>106</xdr:row>
      <xdr:rowOff>42418</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21272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160274</xdr:rowOff>
    </xdr:from>
    <xdr:to>
      <xdr:col>107</xdr:col>
      <xdr:colOff>101600</xdr:colOff>
      <xdr:row>106</xdr:row>
      <xdr:rowOff>90424</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20383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64263</xdr:rowOff>
    </xdr:from>
    <xdr:to>
      <xdr:col>102</xdr:col>
      <xdr:colOff>165100</xdr:colOff>
      <xdr:row>106</xdr:row>
      <xdr:rowOff>165863</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9494500" y="1823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71120</xdr:rowOff>
    </xdr:from>
    <xdr:to>
      <xdr:col>98</xdr:col>
      <xdr:colOff>38100</xdr:colOff>
      <xdr:row>107</xdr:row>
      <xdr:rowOff>1270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8605500" y="182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121413</xdr:rowOff>
    </xdr:from>
    <xdr:to>
      <xdr:col>116</xdr:col>
      <xdr:colOff>114300</xdr:colOff>
      <xdr:row>108</xdr:row>
      <xdr:rowOff>51563</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221107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99840</xdr:rowOff>
    </xdr:from>
    <xdr:ext cx="469744" cy="259045"/>
    <xdr:sp macro="" textlink="">
      <xdr:nvSpPr>
        <xdr:cNvPr id="535" name="【庁舎】&#10;一人当たり面積該当値テキスト">
          <a:extLst>
            <a:ext uri="{FF2B5EF4-FFF2-40B4-BE49-F238E27FC236}">
              <a16:creationId xmlns:a16="http://schemas.microsoft.com/office/drawing/2014/main" id="{00000000-0008-0000-0F00-000017020000}"/>
            </a:ext>
          </a:extLst>
        </xdr:cNvPr>
        <xdr:cNvSpPr txBox="1"/>
      </xdr:nvSpPr>
      <xdr:spPr>
        <a:xfrm>
          <a:off x="22199600"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132842</xdr:rowOff>
    </xdr:from>
    <xdr:to>
      <xdr:col>112</xdr:col>
      <xdr:colOff>38100</xdr:colOff>
      <xdr:row>108</xdr:row>
      <xdr:rowOff>62992</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21272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763</xdr:rowOff>
    </xdr:from>
    <xdr:to>
      <xdr:col>116</xdr:col>
      <xdr:colOff>63500</xdr:colOff>
      <xdr:row>108</xdr:row>
      <xdr:rowOff>12192</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21323300" y="18517363"/>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141987</xdr:rowOff>
    </xdr:from>
    <xdr:to>
      <xdr:col>107</xdr:col>
      <xdr:colOff>101600</xdr:colOff>
      <xdr:row>108</xdr:row>
      <xdr:rowOff>72137</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20383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12192</xdr:rowOff>
    </xdr:from>
    <xdr:to>
      <xdr:col>111</xdr:col>
      <xdr:colOff>177800</xdr:colOff>
      <xdr:row>108</xdr:row>
      <xdr:rowOff>21337</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flipV="1">
          <a:off x="20434300" y="185287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153415</xdr:rowOff>
    </xdr:from>
    <xdr:to>
      <xdr:col>102</xdr:col>
      <xdr:colOff>165100</xdr:colOff>
      <xdr:row>108</xdr:row>
      <xdr:rowOff>83565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9494500" y="184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21337</xdr:rowOff>
    </xdr:from>
    <xdr:to>
      <xdr:col>107</xdr:col>
      <xdr:colOff>50800</xdr:colOff>
      <xdr:row>108</xdr:row>
      <xdr:rowOff>32765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9545300" y="18537937"/>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164846</xdr:rowOff>
    </xdr:from>
    <xdr:to>
      <xdr:col>98</xdr:col>
      <xdr:colOff>38100</xdr:colOff>
      <xdr:row>108</xdr:row>
      <xdr:rowOff>94996</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8605500" y="185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32765</xdr:rowOff>
    </xdr:from>
    <xdr:to>
      <xdr:col>102</xdr:col>
      <xdr:colOff>114300</xdr:colOff>
      <xdr:row>108</xdr:row>
      <xdr:rowOff>44196</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flipV="1">
          <a:off x="18656300" y="1854936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58945</xdr:rowOff>
    </xdr:from>
    <xdr:ext cx="469744" cy="259045"/>
    <xdr:sp macro="" textlink="">
      <xdr:nvSpPr>
        <xdr:cNvPr id="544" name="n_1aveValue【庁舎】&#10;一人当たり面積">
          <a:extLst>
            <a:ext uri="{FF2B5EF4-FFF2-40B4-BE49-F238E27FC236}">
              <a16:creationId xmlns:a16="http://schemas.microsoft.com/office/drawing/2014/main" id="{00000000-0008-0000-0F00-000020020000}"/>
            </a:ext>
          </a:extLst>
        </xdr:cNvPr>
        <xdr:cNvSpPr txBox="1"/>
      </xdr:nvSpPr>
      <xdr:spPr>
        <a:xfrm>
          <a:off x="210757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106951</xdr:rowOff>
    </xdr:from>
    <xdr:ext cx="469744" cy="259045"/>
    <xdr:sp macro="" textlink="">
      <xdr:nvSpPr>
        <xdr:cNvPr id="545" name="n_2aveValue【庁舎】&#10;一人当たり面積">
          <a:extLst>
            <a:ext uri="{FF2B5EF4-FFF2-40B4-BE49-F238E27FC236}">
              <a16:creationId xmlns:a16="http://schemas.microsoft.com/office/drawing/2014/main" id="{00000000-0008-0000-0F00-000021020000}"/>
            </a:ext>
          </a:extLst>
        </xdr:cNvPr>
        <xdr:cNvSpPr txBox="1"/>
      </xdr:nvSpPr>
      <xdr:spPr>
        <a:xfrm>
          <a:off x="20199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10940</xdr:rowOff>
    </xdr:from>
    <xdr:ext cx="469744" cy="259045"/>
    <xdr:sp macro="" textlink="">
      <xdr:nvSpPr>
        <xdr:cNvPr id="546" name="n_3aveValue【庁舎】&#10;一人当たり面積">
          <a:extLst>
            <a:ext uri="{FF2B5EF4-FFF2-40B4-BE49-F238E27FC236}">
              <a16:creationId xmlns:a16="http://schemas.microsoft.com/office/drawing/2014/main" id="{00000000-0008-0000-0F00-000022020000}"/>
            </a:ext>
          </a:extLst>
        </xdr:cNvPr>
        <xdr:cNvSpPr txBox="1"/>
      </xdr:nvSpPr>
      <xdr:spPr>
        <a:xfrm>
          <a:off x="19310427" y="1801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17797</xdr:rowOff>
    </xdr:from>
    <xdr:ext cx="469744" cy="259045"/>
    <xdr:sp macro="" textlink="">
      <xdr:nvSpPr>
        <xdr:cNvPr id="547" name="n_4aveValue【庁舎】&#10;一人当たり面積">
          <a:extLst>
            <a:ext uri="{FF2B5EF4-FFF2-40B4-BE49-F238E27FC236}">
              <a16:creationId xmlns:a16="http://schemas.microsoft.com/office/drawing/2014/main" id="{00000000-0008-0000-0F00-000023020000}"/>
            </a:ext>
          </a:extLst>
        </xdr:cNvPr>
        <xdr:cNvSpPr txBox="1"/>
      </xdr:nvSpPr>
      <xdr:spPr>
        <a:xfrm>
          <a:off x="18421427" y="1802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54119</xdr:rowOff>
    </xdr:from>
    <xdr:ext cx="469744" cy="259045"/>
    <xdr:sp macro="" textlink="">
      <xdr:nvSpPr>
        <xdr:cNvPr id="548" name="n_1mainValue【庁舎】&#10;一人当たり面積">
          <a:extLst>
            <a:ext uri="{FF2B5EF4-FFF2-40B4-BE49-F238E27FC236}">
              <a16:creationId xmlns:a16="http://schemas.microsoft.com/office/drawing/2014/main" id="{00000000-0008-0000-0F00-000024020000}"/>
            </a:ext>
          </a:extLst>
        </xdr:cNvPr>
        <xdr:cNvSpPr txBox="1"/>
      </xdr:nvSpPr>
      <xdr:spPr>
        <a:xfrm>
          <a:off x="210757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63264</xdr:rowOff>
    </xdr:from>
    <xdr:ext cx="469744" cy="259045"/>
    <xdr:sp macro="" textlink="">
      <xdr:nvSpPr>
        <xdr:cNvPr id="549" name="n_2mainValue【庁舎】&#10;一人当たり面積">
          <a:extLst>
            <a:ext uri="{FF2B5EF4-FFF2-40B4-BE49-F238E27FC236}">
              <a16:creationId xmlns:a16="http://schemas.microsoft.com/office/drawing/2014/main" id="{00000000-0008-0000-0F00-000025020000}"/>
            </a:ext>
          </a:extLst>
        </xdr:cNvPr>
        <xdr:cNvSpPr txBox="1"/>
      </xdr:nvSpPr>
      <xdr:spPr>
        <a:xfrm>
          <a:off x="20199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74692</xdr:rowOff>
    </xdr:from>
    <xdr:ext cx="469744" cy="259045"/>
    <xdr:sp macro="" textlink="">
      <xdr:nvSpPr>
        <xdr:cNvPr id="550" name="n_3mainValue【庁舎】&#10;一人当たり面積">
          <a:extLst>
            <a:ext uri="{FF2B5EF4-FFF2-40B4-BE49-F238E27FC236}">
              <a16:creationId xmlns:a16="http://schemas.microsoft.com/office/drawing/2014/main" id="{00000000-0008-0000-0F00-000026020000}"/>
            </a:ext>
          </a:extLst>
        </xdr:cNvPr>
        <xdr:cNvSpPr txBox="1"/>
      </xdr:nvSpPr>
      <xdr:spPr>
        <a:xfrm>
          <a:off x="19310427" y="1859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86123</xdr:rowOff>
    </xdr:from>
    <xdr:ext cx="469744" cy="259045"/>
    <xdr:sp macro="" textlink="">
      <xdr:nvSpPr>
        <xdr:cNvPr id="551" name="n_4mainValue【庁舎】&#10;一人当たり面積">
          <a:extLst>
            <a:ext uri="{FF2B5EF4-FFF2-40B4-BE49-F238E27FC236}">
              <a16:creationId xmlns:a16="http://schemas.microsoft.com/office/drawing/2014/main" id="{00000000-0008-0000-0F00-000027020000}"/>
            </a:ext>
          </a:extLst>
        </xdr:cNvPr>
        <xdr:cNvSpPr txBox="1"/>
      </xdr:nvSpPr>
      <xdr:spPr>
        <a:xfrm>
          <a:off x="18421427" y="186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一般廃棄物処理施設の有形固定資産減価償却率については、令和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年度に会津若松地方広域市町村圏整備組合においてごみ処理施設を整備したことにより大幅に減少し、施設整備計画による改修等で令和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年度においても大きく比率は減少した。令和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年度において、類似団体平均値を下回る状況に転じた。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消防施設の有形固定資産減価償却率については、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60.8</a:t>
          </a:r>
          <a:r>
            <a:rPr kumimoji="1" lang="ja-JP" altLang="en-US" sz="1300">
              <a:latin typeface="ＭＳ Ｐゴシック" panose="020B0600070205080204" pitchFamily="50" charset="-128"/>
              <a:ea typeface="ＭＳ Ｐゴシック" panose="020B0600070205080204" pitchFamily="50" charset="-128"/>
            </a:rPr>
            <a:t>％で昨年度より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ポイント減となり、類似団体平均値を下回る状況に転じた。個別施設計画に基づく修繕や改修による影響が大きい。今後も、計画に沿った改修等が予定されているため、比率は下がる見込みである。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庁舎の有形固定資産減価償却率については、類似団体平均値と比較して非常に高い状況にある。庁舎のうち一番規模の大きい本庁舎については、昭和</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年竣工であり、老朽化の進行が著しい状況にある。さらに、本庁舎とつながっている北庁舎についても昭和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年竣工であり、本庁舎と同様に老朽化が進んでいる状況である。このことから、平成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年度に新庁舎検討委員会を設置して新庁舎建設に向けた検討を開始したが、財政状況の悪化により財政健全化を最優先課題と位置付けたため、平成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年度に新庁舎建設について延期の決定をした。令和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年度において、新庁舎建設候補地の土地購入があったが、建設に係る具体的な事業はなく、引き続き財政健全化に向けて取り組んだ。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626" t="s">
        <v>82</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75"/>
      <c r="DK1" s="175"/>
      <c r="DL1" s="175"/>
      <c r="DM1" s="175"/>
      <c r="DN1" s="175"/>
      <c r="DO1" s="175"/>
    </row>
    <row r="2" spans="1:119" ht="24" thickBot="1" x14ac:dyDescent="0.25">
      <c r="B2" s="176" t="s">
        <v>83</v>
      </c>
      <c r="C2" s="176"/>
      <c r="D2" s="177"/>
    </row>
    <row r="3" spans="1:119" ht="18.75" customHeight="1" thickBot="1" x14ac:dyDescent="0.25">
      <c r="A3" s="175"/>
      <c r="B3" s="627" t="s">
        <v>84</v>
      </c>
      <c r="C3" s="628"/>
      <c r="D3" s="628"/>
      <c r="E3" s="629"/>
      <c r="F3" s="629"/>
      <c r="G3" s="629"/>
      <c r="H3" s="629"/>
      <c r="I3" s="629"/>
      <c r="J3" s="629"/>
      <c r="K3" s="629"/>
      <c r="L3" s="629" t="s">
        <v>85</v>
      </c>
      <c r="M3" s="629"/>
      <c r="N3" s="629"/>
      <c r="O3" s="629"/>
      <c r="P3" s="629"/>
      <c r="Q3" s="629"/>
      <c r="R3" s="632"/>
      <c r="S3" s="632"/>
      <c r="T3" s="632"/>
      <c r="U3" s="632"/>
      <c r="V3" s="633"/>
      <c r="W3" s="523" t="s">
        <v>86</v>
      </c>
      <c r="X3" s="524"/>
      <c r="Y3" s="524"/>
      <c r="Z3" s="524"/>
      <c r="AA3" s="524"/>
      <c r="AB3" s="628"/>
      <c r="AC3" s="632" t="s">
        <v>87</v>
      </c>
      <c r="AD3" s="524"/>
      <c r="AE3" s="524"/>
      <c r="AF3" s="524"/>
      <c r="AG3" s="524"/>
      <c r="AH3" s="524"/>
      <c r="AI3" s="524"/>
      <c r="AJ3" s="524"/>
      <c r="AK3" s="524"/>
      <c r="AL3" s="594"/>
      <c r="AM3" s="523" t="s">
        <v>88</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89</v>
      </c>
      <c r="BO3" s="524"/>
      <c r="BP3" s="524"/>
      <c r="BQ3" s="524"/>
      <c r="BR3" s="524"/>
      <c r="BS3" s="524"/>
      <c r="BT3" s="524"/>
      <c r="BU3" s="594"/>
      <c r="BV3" s="523" t="s">
        <v>90</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91</v>
      </c>
      <c r="CU3" s="524"/>
      <c r="CV3" s="524"/>
      <c r="CW3" s="524"/>
      <c r="CX3" s="524"/>
      <c r="CY3" s="524"/>
      <c r="CZ3" s="524"/>
      <c r="DA3" s="594"/>
      <c r="DB3" s="523" t="s">
        <v>92</v>
      </c>
      <c r="DC3" s="524"/>
      <c r="DD3" s="524"/>
      <c r="DE3" s="524"/>
      <c r="DF3" s="524"/>
      <c r="DG3" s="524"/>
      <c r="DH3" s="524"/>
      <c r="DI3" s="594"/>
    </row>
    <row r="4" spans="1:119" ht="18.75" customHeight="1" x14ac:dyDescent="0.2">
      <c r="A4" s="175"/>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93</v>
      </c>
      <c r="AZ4" s="481"/>
      <c r="BA4" s="481"/>
      <c r="BB4" s="481"/>
      <c r="BC4" s="481"/>
      <c r="BD4" s="481"/>
      <c r="BE4" s="481"/>
      <c r="BF4" s="481"/>
      <c r="BG4" s="481"/>
      <c r="BH4" s="481"/>
      <c r="BI4" s="481"/>
      <c r="BJ4" s="481"/>
      <c r="BK4" s="481"/>
      <c r="BL4" s="481"/>
      <c r="BM4" s="482"/>
      <c r="BN4" s="483">
        <v>9046269</v>
      </c>
      <c r="BO4" s="484"/>
      <c r="BP4" s="484"/>
      <c r="BQ4" s="484"/>
      <c r="BR4" s="484"/>
      <c r="BS4" s="484"/>
      <c r="BT4" s="484"/>
      <c r="BU4" s="485"/>
      <c r="BV4" s="483">
        <v>9979598</v>
      </c>
      <c r="BW4" s="484"/>
      <c r="BX4" s="484"/>
      <c r="BY4" s="484"/>
      <c r="BZ4" s="484"/>
      <c r="CA4" s="484"/>
      <c r="CB4" s="484"/>
      <c r="CC4" s="485"/>
      <c r="CD4" s="620" t="s">
        <v>94</v>
      </c>
      <c r="CE4" s="621"/>
      <c r="CF4" s="621"/>
      <c r="CG4" s="621"/>
      <c r="CH4" s="621"/>
      <c r="CI4" s="621"/>
      <c r="CJ4" s="621"/>
      <c r="CK4" s="621"/>
      <c r="CL4" s="621"/>
      <c r="CM4" s="621"/>
      <c r="CN4" s="621"/>
      <c r="CO4" s="621"/>
      <c r="CP4" s="621"/>
      <c r="CQ4" s="621"/>
      <c r="CR4" s="621"/>
      <c r="CS4" s="622"/>
      <c r="CT4" s="623">
        <v>9</v>
      </c>
      <c r="CU4" s="624"/>
      <c r="CV4" s="624"/>
      <c r="CW4" s="624"/>
      <c r="CX4" s="624"/>
      <c r="CY4" s="624"/>
      <c r="CZ4" s="624"/>
      <c r="DA4" s="625"/>
      <c r="DB4" s="623">
        <v>7.1</v>
      </c>
      <c r="DC4" s="624"/>
      <c r="DD4" s="624"/>
      <c r="DE4" s="624"/>
      <c r="DF4" s="624"/>
      <c r="DG4" s="624"/>
      <c r="DH4" s="624"/>
      <c r="DI4" s="625"/>
    </row>
    <row r="5" spans="1:119" ht="18.75" customHeight="1" x14ac:dyDescent="0.2">
      <c r="A5" s="175"/>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95</v>
      </c>
      <c r="AN5" s="411"/>
      <c r="AO5" s="411"/>
      <c r="AP5" s="411"/>
      <c r="AQ5" s="411"/>
      <c r="AR5" s="411"/>
      <c r="AS5" s="411"/>
      <c r="AT5" s="412"/>
      <c r="AU5" s="512" t="s">
        <v>96</v>
      </c>
      <c r="AV5" s="513"/>
      <c r="AW5" s="513"/>
      <c r="AX5" s="513"/>
      <c r="AY5" s="468" t="s">
        <v>97</v>
      </c>
      <c r="AZ5" s="469"/>
      <c r="BA5" s="469"/>
      <c r="BB5" s="469"/>
      <c r="BC5" s="469"/>
      <c r="BD5" s="469"/>
      <c r="BE5" s="469"/>
      <c r="BF5" s="469"/>
      <c r="BG5" s="469"/>
      <c r="BH5" s="469"/>
      <c r="BI5" s="469"/>
      <c r="BJ5" s="469"/>
      <c r="BK5" s="469"/>
      <c r="BL5" s="469"/>
      <c r="BM5" s="470"/>
      <c r="BN5" s="454">
        <v>8540795</v>
      </c>
      <c r="BO5" s="455"/>
      <c r="BP5" s="455"/>
      <c r="BQ5" s="455"/>
      <c r="BR5" s="455"/>
      <c r="BS5" s="455"/>
      <c r="BT5" s="455"/>
      <c r="BU5" s="456"/>
      <c r="BV5" s="454">
        <v>9555440</v>
      </c>
      <c r="BW5" s="455"/>
      <c r="BX5" s="455"/>
      <c r="BY5" s="455"/>
      <c r="BZ5" s="455"/>
      <c r="CA5" s="455"/>
      <c r="CB5" s="455"/>
      <c r="CC5" s="456"/>
      <c r="CD5" s="494" t="s">
        <v>98</v>
      </c>
      <c r="CE5" s="414"/>
      <c r="CF5" s="414"/>
      <c r="CG5" s="414"/>
      <c r="CH5" s="414"/>
      <c r="CI5" s="414"/>
      <c r="CJ5" s="414"/>
      <c r="CK5" s="414"/>
      <c r="CL5" s="414"/>
      <c r="CM5" s="414"/>
      <c r="CN5" s="414"/>
      <c r="CO5" s="414"/>
      <c r="CP5" s="414"/>
      <c r="CQ5" s="414"/>
      <c r="CR5" s="414"/>
      <c r="CS5" s="495"/>
      <c r="CT5" s="451">
        <v>85.1</v>
      </c>
      <c r="CU5" s="452"/>
      <c r="CV5" s="452"/>
      <c r="CW5" s="452"/>
      <c r="CX5" s="452"/>
      <c r="CY5" s="452"/>
      <c r="CZ5" s="452"/>
      <c r="DA5" s="453"/>
      <c r="DB5" s="451">
        <v>83.2</v>
      </c>
      <c r="DC5" s="452"/>
      <c r="DD5" s="452"/>
      <c r="DE5" s="452"/>
      <c r="DF5" s="452"/>
      <c r="DG5" s="452"/>
      <c r="DH5" s="452"/>
      <c r="DI5" s="453"/>
    </row>
    <row r="6" spans="1:119" ht="18.75" customHeight="1" x14ac:dyDescent="0.2">
      <c r="A6" s="175"/>
      <c r="B6" s="600" t="s">
        <v>99</v>
      </c>
      <c r="C6" s="441"/>
      <c r="D6" s="441"/>
      <c r="E6" s="601"/>
      <c r="F6" s="601"/>
      <c r="G6" s="601"/>
      <c r="H6" s="601"/>
      <c r="I6" s="601"/>
      <c r="J6" s="601"/>
      <c r="K6" s="601"/>
      <c r="L6" s="601" t="s">
        <v>100</v>
      </c>
      <c r="M6" s="601"/>
      <c r="N6" s="601"/>
      <c r="O6" s="601"/>
      <c r="P6" s="601"/>
      <c r="Q6" s="601"/>
      <c r="R6" s="439"/>
      <c r="S6" s="439"/>
      <c r="T6" s="439"/>
      <c r="U6" s="439"/>
      <c r="V6" s="607"/>
      <c r="W6" s="544" t="s">
        <v>101</v>
      </c>
      <c r="X6" s="440"/>
      <c r="Y6" s="440"/>
      <c r="Z6" s="440"/>
      <c r="AA6" s="440"/>
      <c r="AB6" s="441"/>
      <c r="AC6" s="612" t="s">
        <v>102</v>
      </c>
      <c r="AD6" s="613"/>
      <c r="AE6" s="613"/>
      <c r="AF6" s="613"/>
      <c r="AG6" s="613"/>
      <c r="AH6" s="613"/>
      <c r="AI6" s="613"/>
      <c r="AJ6" s="613"/>
      <c r="AK6" s="613"/>
      <c r="AL6" s="614"/>
      <c r="AM6" s="511" t="s">
        <v>103</v>
      </c>
      <c r="AN6" s="411"/>
      <c r="AO6" s="411"/>
      <c r="AP6" s="411"/>
      <c r="AQ6" s="411"/>
      <c r="AR6" s="411"/>
      <c r="AS6" s="411"/>
      <c r="AT6" s="412"/>
      <c r="AU6" s="512" t="s">
        <v>104</v>
      </c>
      <c r="AV6" s="513"/>
      <c r="AW6" s="513"/>
      <c r="AX6" s="513"/>
      <c r="AY6" s="468" t="s">
        <v>105</v>
      </c>
      <c r="AZ6" s="469"/>
      <c r="BA6" s="469"/>
      <c r="BB6" s="469"/>
      <c r="BC6" s="469"/>
      <c r="BD6" s="469"/>
      <c r="BE6" s="469"/>
      <c r="BF6" s="469"/>
      <c r="BG6" s="469"/>
      <c r="BH6" s="469"/>
      <c r="BI6" s="469"/>
      <c r="BJ6" s="469"/>
      <c r="BK6" s="469"/>
      <c r="BL6" s="469"/>
      <c r="BM6" s="470"/>
      <c r="BN6" s="454">
        <v>505474</v>
      </c>
      <c r="BO6" s="455"/>
      <c r="BP6" s="455"/>
      <c r="BQ6" s="455"/>
      <c r="BR6" s="455"/>
      <c r="BS6" s="455"/>
      <c r="BT6" s="455"/>
      <c r="BU6" s="456"/>
      <c r="BV6" s="454">
        <v>424158</v>
      </c>
      <c r="BW6" s="455"/>
      <c r="BX6" s="455"/>
      <c r="BY6" s="455"/>
      <c r="BZ6" s="455"/>
      <c r="CA6" s="455"/>
      <c r="CB6" s="455"/>
      <c r="CC6" s="456"/>
      <c r="CD6" s="494" t="s">
        <v>106</v>
      </c>
      <c r="CE6" s="414"/>
      <c r="CF6" s="414"/>
      <c r="CG6" s="414"/>
      <c r="CH6" s="414"/>
      <c r="CI6" s="414"/>
      <c r="CJ6" s="414"/>
      <c r="CK6" s="414"/>
      <c r="CL6" s="414"/>
      <c r="CM6" s="414"/>
      <c r="CN6" s="414"/>
      <c r="CO6" s="414"/>
      <c r="CP6" s="414"/>
      <c r="CQ6" s="414"/>
      <c r="CR6" s="414"/>
      <c r="CS6" s="495"/>
      <c r="CT6" s="597">
        <v>85.1</v>
      </c>
      <c r="CU6" s="598"/>
      <c r="CV6" s="598"/>
      <c r="CW6" s="598"/>
      <c r="CX6" s="598"/>
      <c r="CY6" s="598"/>
      <c r="CZ6" s="598"/>
      <c r="DA6" s="599"/>
      <c r="DB6" s="597">
        <v>87</v>
      </c>
      <c r="DC6" s="598"/>
      <c r="DD6" s="598"/>
      <c r="DE6" s="598"/>
      <c r="DF6" s="598"/>
      <c r="DG6" s="598"/>
      <c r="DH6" s="598"/>
      <c r="DI6" s="599"/>
    </row>
    <row r="7" spans="1:119" ht="18.75" customHeight="1" x14ac:dyDescent="0.2">
      <c r="A7" s="175"/>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107</v>
      </c>
      <c r="AN7" s="411"/>
      <c r="AO7" s="411"/>
      <c r="AP7" s="411"/>
      <c r="AQ7" s="411"/>
      <c r="AR7" s="411"/>
      <c r="AS7" s="411"/>
      <c r="AT7" s="412"/>
      <c r="AU7" s="512" t="s">
        <v>96</v>
      </c>
      <c r="AV7" s="513"/>
      <c r="AW7" s="513"/>
      <c r="AX7" s="513"/>
      <c r="AY7" s="468" t="s">
        <v>108</v>
      </c>
      <c r="AZ7" s="469"/>
      <c r="BA7" s="469"/>
      <c r="BB7" s="469"/>
      <c r="BC7" s="469"/>
      <c r="BD7" s="469"/>
      <c r="BE7" s="469"/>
      <c r="BF7" s="469"/>
      <c r="BG7" s="469"/>
      <c r="BH7" s="469"/>
      <c r="BI7" s="469"/>
      <c r="BJ7" s="469"/>
      <c r="BK7" s="469"/>
      <c r="BL7" s="469"/>
      <c r="BM7" s="470"/>
      <c r="BN7" s="454">
        <v>40940</v>
      </c>
      <c r="BO7" s="455"/>
      <c r="BP7" s="455"/>
      <c r="BQ7" s="455"/>
      <c r="BR7" s="455"/>
      <c r="BS7" s="455"/>
      <c r="BT7" s="455"/>
      <c r="BU7" s="456"/>
      <c r="BV7" s="454">
        <v>42939</v>
      </c>
      <c r="BW7" s="455"/>
      <c r="BX7" s="455"/>
      <c r="BY7" s="455"/>
      <c r="BZ7" s="455"/>
      <c r="CA7" s="455"/>
      <c r="CB7" s="455"/>
      <c r="CC7" s="456"/>
      <c r="CD7" s="494" t="s">
        <v>109</v>
      </c>
      <c r="CE7" s="414"/>
      <c r="CF7" s="414"/>
      <c r="CG7" s="414"/>
      <c r="CH7" s="414"/>
      <c r="CI7" s="414"/>
      <c r="CJ7" s="414"/>
      <c r="CK7" s="414"/>
      <c r="CL7" s="414"/>
      <c r="CM7" s="414"/>
      <c r="CN7" s="414"/>
      <c r="CO7" s="414"/>
      <c r="CP7" s="414"/>
      <c r="CQ7" s="414"/>
      <c r="CR7" s="414"/>
      <c r="CS7" s="495"/>
      <c r="CT7" s="454">
        <v>5158589</v>
      </c>
      <c r="CU7" s="455"/>
      <c r="CV7" s="455"/>
      <c r="CW7" s="455"/>
      <c r="CX7" s="455"/>
      <c r="CY7" s="455"/>
      <c r="CZ7" s="455"/>
      <c r="DA7" s="456"/>
      <c r="DB7" s="454">
        <v>5352223</v>
      </c>
      <c r="DC7" s="455"/>
      <c r="DD7" s="455"/>
      <c r="DE7" s="455"/>
      <c r="DF7" s="455"/>
      <c r="DG7" s="455"/>
      <c r="DH7" s="455"/>
      <c r="DI7" s="456"/>
    </row>
    <row r="8" spans="1:119" ht="18.75" customHeight="1" thickBot="1" x14ac:dyDescent="0.25">
      <c r="A8" s="175"/>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110</v>
      </c>
      <c r="AN8" s="411"/>
      <c r="AO8" s="411"/>
      <c r="AP8" s="411"/>
      <c r="AQ8" s="411"/>
      <c r="AR8" s="411"/>
      <c r="AS8" s="411"/>
      <c r="AT8" s="412"/>
      <c r="AU8" s="512" t="s">
        <v>111</v>
      </c>
      <c r="AV8" s="513"/>
      <c r="AW8" s="513"/>
      <c r="AX8" s="513"/>
      <c r="AY8" s="468" t="s">
        <v>112</v>
      </c>
      <c r="AZ8" s="469"/>
      <c r="BA8" s="469"/>
      <c r="BB8" s="469"/>
      <c r="BC8" s="469"/>
      <c r="BD8" s="469"/>
      <c r="BE8" s="469"/>
      <c r="BF8" s="469"/>
      <c r="BG8" s="469"/>
      <c r="BH8" s="469"/>
      <c r="BI8" s="469"/>
      <c r="BJ8" s="469"/>
      <c r="BK8" s="469"/>
      <c r="BL8" s="469"/>
      <c r="BM8" s="470"/>
      <c r="BN8" s="454">
        <v>464534</v>
      </c>
      <c r="BO8" s="455"/>
      <c r="BP8" s="455"/>
      <c r="BQ8" s="455"/>
      <c r="BR8" s="455"/>
      <c r="BS8" s="455"/>
      <c r="BT8" s="455"/>
      <c r="BU8" s="456"/>
      <c r="BV8" s="454">
        <v>381219</v>
      </c>
      <c r="BW8" s="455"/>
      <c r="BX8" s="455"/>
      <c r="BY8" s="455"/>
      <c r="BZ8" s="455"/>
      <c r="CA8" s="455"/>
      <c r="CB8" s="455"/>
      <c r="CC8" s="456"/>
      <c r="CD8" s="494" t="s">
        <v>113</v>
      </c>
      <c r="CE8" s="414"/>
      <c r="CF8" s="414"/>
      <c r="CG8" s="414"/>
      <c r="CH8" s="414"/>
      <c r="CI8" s="414"/>
      <c r="CJ8" s="414"/>
      <c r="CK8" s="414"/>
      <c r="CL8" s="414"/>
      <c r="CM8" s="414"/>
      <c r="CN8" s="414"/>
      <c r="CO8" s="414"/>
      <c r="CP8" s="414"/>
      <c r="CQ8" s="414"/>
      <c r="CR8" s="414"/>
      <c r="CS8" s="495"/>
      <c r="CT8" s="557">
        <v>0.37</v>
      </c>
      <c r="CU8" s="558"/>
      <c r="CV8" s="558"/>
      <c r="CW8" s="558"/>
      <c r="CX8" s="558"/>
      <c r="CY8" s="558"/>
      <c r="CZ8" s="558"/>
      <c r="DA8" s="559"/>
      <c r="DB8" s="557">
        <v>0.37</v>
      </c>
      <c r="DC8" s="558"/>
      <c r="DD8" s="558"/>
      <c r="DE8" s="558"/>
      <c r="DF8" s="558"/>
      <c r="DG8" s="558"/>
      <c r="DH8" s="558"/>
      <c r="DI8" s="559"/>
    </row>
    <row r="9" spans="1:119" ht="18.75" customHeight="1" thickBot="1" x14ac:dyDescent="0.25">
      <c r="A9" s="175"/>
      <c r="B9" s="586" t="s">
        <v>114</v>
      </c>
      <c r="C9" s="587"/>
      <c r="D9" s="587"/>
      <c r="E9" s="587"/>
      <c r="F9" s="587"/>
      <c r="G9" s="587"/>
      <c r="H9" s="587"/>
      <c r="I9" s="587"/>
      <c r="J9" s="587"/>
      <c r="K9" s="505"/>
      <c r="L9" s="588" t="s">
        <v>115</v>
      </c>
      <c r="M9" s="589"/>
      <c r="N9" s="589"/>
      <c r="O9" s="589"/>
      <c r="P9" s="589"/>
      <c r="Q9" s="590"/>
      <c r="R9" s="591">
        <v>15068</v>
      </c>
      <c r="S9" s="592"/>
      <c r="T9" s="592"/>
      <c r="U9" s="592"/>
      <c r="V9" s="593"/>
      <c r="W9" s="523" t="s">
        <v>116</v>
      </c>
      <c r="X9" s="524"/>
      <c r="Y9" s="524"/>
      <c r="Z9" s="524"/>
      <c r="AA9" s="524"/>
      <c r="AB9" s="524"/>
      <c r="AC9" s="524"/>
      <c r="AD9" s="524"/>
      <c r="AE9" s="524"/>
      <c r="AF9" s="524"/>
      <c r="AG9" s="524"/>
      <c r="AH9" s="524"/>
      <c r="AI9" s="524"/>
      <c r="AJ9" s="524"/>
      <c r="AK9" s="524"/>
      <c r="AL9" s="594"/>
      <c r="AM9" s="511" t="s">
        <v>117</v>
      </c>
      <c r="AN9" s="411"/>
      <c r="AO9" s="411"/>
      <c r="AP9" s="411"/>
      <c r="AQ9" s="411"/>
      <c r="AR9" s="411"/>
      <c r="AS9" s="411"/>
      <c r="AT9" s="412"/>
      <c r="AU9" s="512" t="s">
        <v>118</v>
      </c>
      <c r="AV9" s="513"/>
      <c r="AW9" s="513"/>
      <c r="AX9" s="513"/>
      <c r="AY9" s="468" t="s">
        <v>119</v>
      </c>
      <c r="AZ9" s="469"/>
      <c r="BA9" s="469"/>
      <c r="BB9" s="469"/>
      <c r="BC9" s="469"/>
      <c r="BD9" s="469"/>
      <c r="BE9" s="469"/>
      <c r="BF9" s="469"/>
      <c r="BG9" s="469"/>
      <c r="BH9" s="469"/>
      <c r="BI9" s="469"/>
      <c r="BJ9" s="469"/>
      <c r="BK9" s="469"/>
      <c r="BL9" s="469"/>
      <c r="BM9" s="470"/>
      <c r="BN9" s="454">
        <v>83315</v>
      </c>
      <c r="BO9" s="455"/>
      <c r="BP9" s="455"/>
      <c r="BQ9" s="455"/>
      <c r="BR9" s="455"/>
      <c r="BS9" s="455"/>
      <c r="BT9" s="455"/>
      <c r="BU9" s="456"/>
      <c r="BV9" s="454">
        <v>9969</v>
      </c>
      <c r="BW9" s="455"/>
      <c r="BX9" s="455"/>
      <c r="BY9" s="455"/>
      <c r="BZ9" s="455"/>
      <c r="CA9" s="455"/>
      <c r="CB9" s="455"/>
      <c r="CC9" s="456"/>
      <c r="CD9" s="494" t="s">
        <v>120</v>
      </c>
      <c r="CE9" s="414"/>
      <c r="CF9" s="414"/>
      <c r="CG9" s="414"/>
      <c r="CH9" s="414"/>
      <c r="CI9" s="414"/>
      <c r="CJ9" s="414"/>
      <c r="CK9" s="414"/>
      <c r="CL9" s="414"/>
      <c r="CM9" s="414"/>
      <c r="CN9" s="414"/>
      <c r="CO9" s="414"/>
      <c r="CP9" s="414"/>
      <c r="CQ9" s="414"/>
      <c r="CR9" s="414"/>
      <c r="CS9" s="495"/>
      <c r="CT9" s="451">
        <v>18</v>
      </c>
      <c r="CU9" s="452"/>
      <c r="CV9" s="452"/>
      <c r="CW9" s="452"/>
      <c r="CX9" s="452"/>
      <c r="CY9" s="452"/>
      <c r="CZ9" s="452"/>
      <c r="DA9" s="453"/>
      <c r="DB9" s="451">
        <v>16.5</v>
      </c>
      <c r="DC9" s="452"/>
      <c r="DD9" s="452"/>
      <c r="DE9" s="452"/>
      <c r="DF9" s="452"/>
      <c r="DG9" s="452"/>
      <c r="DH9" s="452"/>
      <c r="DI9" s="453"/>
    </row>
    <row r="10" spans="1:119" ht="18.75" customHeight="1" thickBot="1" x14ac:dyDescent="0.25">
      <c r="A10" s="175"/>
      <c r="B10" s="586"/>
      <c r="C10" s="587"/>
      <c r="D10" s="587"/>
      <c r="E10" s="587"/>
      <c r="F10" s="587"/>
      <c r="G10" s="587"/>
      <c r="H10" s="587"/>
      <c r="I10" s="587"/>
      <c r="J10" s="587"/>
      <c r="K10" s="505"/>
      <c r="L10" s="410" t="s">
        <v>121</v>
      </c>
      <c r="M10" s="411"/>
      <c r="N10" s="411"/>
      <c r="O10" s="411"/>
      <c r="P10" s="411"/>
      <c r="Q10" s="412"/>
      <c r="R10" s="407">
        <v>16303</v>
      </c>
      <c r="S10" s="408"/>
      <c r="T10" s="408"/>
      <c r="U10" s="408"/>
      <c r="V10" s="467"/>
      <c r="W10" s="595"/>
      <c r="X10" s="405"/>
      <c r="Y10" s="405"/>
      <c r="Z10" s="405"/>
      <c r="AA10" s="405"/>
      <c r="AB10" s="405"/>
      <c r="AC10" s="405"/>
      <c r="AD10" s="405"/>
      <c r="AE10" s="405"/>
      <c r="AF10" s="405"/>
      <c r="AG10" s="405"/>
      <c r="AH10" s="405"/>
      <c r="AI10" s="405"/>
      <c r="AJ10" s="405"/>
      <c r="AK10" s="405"/>
      <c r="AL10" s="596"/>
      <c r="AM10" s="511" t="s">
        <v>122</v>
      </c>
      <c r="AN10" s="411"/>
      <c r="AO10" s="411"/>
      <c r="AP10" s="411"/>
      <c r="AQ10" s="411"/>
      <c r="AR10" s="411"/>
      <c r="AS10" s="411"/>
      <c r="AT10" s="412"/>
      <c r="AU10" s="512" t="s">
        <v>123</v>
      </c>
      <c r="AV10" s="513"/>
      <c r="AW10" s="513"/>
      <c r="AX10" s="513"/>
      <c r="AY10" s="468" t="s">
        <v>124</v>
      </c>
      <c r="AZ10" s="469"/>
      <c r="BA10" s="469"/>
      <c r="BB10" s="469"/>
      <c r="BC10" s="469"/>
      <c r="BD10" s="469"/>
      <c r="BE10" s="469"/>
      <c r="BF10" s="469"/>
      <c r="BG10" s="469"/>
      <c r="BH10" s="469"/>
      <c r="BI10" s="469"/>
      <c r="BJ10" s="469"/>
      <c r="BK10" s="469"/>
      <c r="BL10" s="469"/>
      <c r="BM10" s="470"/>
      <c r="BN10" s="454">
        <v>231681</v>
      </c>
      <c r="BO10" s="455"/>
      <c r="BP10" s="455"/>
      <c r="BQ10" s="455"/>
      <c r="BR10" s="455"/>
      <c r="BS10" s="455"/>
      <c r="BT10" s="455"/>
      <c r="BU10" s="456"/>
      <c r="BV10" s="454">
        <v>221127</v>
      </c>
      <c r="BW10" s="455"/>
      <c r="BX10" s="455"/>
      <c r="BY10" s="455"/>
      <c r="BZ10" s="455"/>
      <c r="CA10" s="455"/>
      <c r="CB10" s="455"/>
      <c r="CC10" s="456"/>
      <c r="CD10" s="178" t="s">
        <v>125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86"/>
      <c r="C11" s="587"/>
      <c r="D11" s="587"/>
      <c r="E11" s="587"/>
      <c r="F11" s="587"/>
      <c r="G11" s="587"/>
      <c r="H11" s="587"/>
      <c r="I11" s="587"/>
      <c r="J11" s="587"/>
      <c r="K11" s="505"/>
      <c r="L11" s="415" t="s">
        <v>126</v>
      </c>
      <c r="M11" s="416"/>
      <c r="N11" s="416"/>
      <c r="O11" s="416"/>
      <c r="P11" s="416"/>
      <c r="Q11" s="417"/>
      <c r="R11" s="583" t="s">
        <v>127</v>
      </c>
      <c r="S11" s="584"/>
      <c r="T11" s="584"/>
      <c r="U11" s="584"/>
      <c r="V11" s="585"/>
      <c r="W11" s="595"/>
      <c r="X11" s="405"/>
      <c r="Y11" s="405"/>
      <c r="Z11" s="405"/>
      <c r="AA11" s="405"/>
      <c r="AB11" s="405"/>
      <c r="AC11" s="405"/>
      <c r="AD11" s="405"/>
      <c r="AE11" s="405"/>
      <c r="AF11" s="405"/>
      <c r="AG11" s="405"/>
      <c r="AH11" s="405"/>
      <c r="AI11" s="405"/>
      <c r="AJ11" s="405"/>
      <c r="AK11" s="405"/>
      <c r="AL11" s="596"/>
      <c r="AM11" s="511" t="s">
        <v>128</v>
      </c>
      <c r="AN11" s="411"/>
      <c r="AO11" s="411"/>
      <c r="AP11" s="411"/>
      <c r="AQ11" s="411"/>
      <c r="AR11" s="411"/>
      <c r="AS11" s="411"/>
      <c r="AT11" s="412"/>
      <c r="AU11" s="512" t="s">
        <v>129</v>
      </c>
      <c r="AV11" s="513"/>
      <c r="AW11" s="513"/>
      <c r="AX11" s="513"/>
      <c r="AY11" s="468" t="s">
        <v>130</v>
      </c>
      <c r="AZ11" s="469"/>
      <c r="BA11" s="469"/>
      <c r="BB11" s="469"/>
      <c r="BC11" s="469"/>
      <c r="BD11" s="469"/>
      <c r="BE11" s="469"/>
      <c r="BF11" s="469"/>
      <c r="BG11" s="469"/>
      <c r="BH11" s="469"/>
      <c r="BI11" s="469"/>
      <c r="BJ11" s="469"/>
      <c r="BK11" s="469"/>
      <c r="BL11" s="469"/>
      <c r="BM11" s="470"/>
      <c r="BN11" s="454">
        <v>104441</v>
      </c>
      <c r="BO11" s="455"/>
      <c r="BP11" s="455"/>
      <c r="BQ11" s="455"/>
      <c r="BR11" s="455"/>
      <c r="BS11" s="455"/>
      <c r="BT11" s="455"/>
      <c r="BU11" s="456"/>
      <c r="BV11" s="454">
        <v>5573</v>
      </c>
      <c r="BW11" s="455"/>
      <c r="BX11" s="455"/>
      <c r="BY11" s="455"/>
      <c r="BZ11" s="455"/>
      <c r="CA11" s="455"/>
      <c r="CB11" s="455"/>
      <c r="CC11" s="456"/>
      <c r="CD11" s="494" t="s">
        <v>131</v>
      </c>
      <c r="CE11" s="414"/>
      <c r="CF11" s="414"/>
      <c r="CG11" s="414"/>
      <c r="CH11" s="414"/>
      <c r="CI11" s="414"/>
      <c r="CJ11" s="414"/>
      <c r="CK11" s="414"/>
      <c r="CL11" s="414"/>
      <c r="CM11" s="414"/>
      <c r="CN11" s="414"/>
      <c r="CO11" s="414"/>
      <c r="CP11" s="414"/>
      <c r="CQ11" s="414"/>
      <c r="CR11" s="414"/>
      <c r="CS11" s="495"/>
      <c r="CT11" s="557" t="s">
        <v>132</v>
      </c>
      <c r="CU11" s="558"/>
      <c r="CV11" s="558"/>
      <c r="CW11" s="558"/>
      <c r="CX11" s="558"/>
      <c r="CY11" s="558"/>
      <c r="CZ11" s="558"/>
      <c r="DA11" s="559"/>
      <c r="DB11" s="557" t="s">
        <v>132</v>
      </c>
      <c r="DC11" s="558"/>
      <c r="DD11" s="558"/>
      <c r="DE11" s="558"/>
      <c r="DF11" s="558"/>
      <c r="DG11" s="558"/>
      <c r="DH11" s="558"/>
      <c r="DI11" s="559"/>
    </row>
    <row r="12" spans="1:119" ht="18.75" customHeight="1" x14ac:dyDescent="0.2">
      <c r="A12" s="175"/>
      <c r="B12" s="560" t="s">
        <v>133</v>
      </c>
      <c r="C12" s="561"/>
      <c r="D12" s="561"/>
      <c r="E12" s="561"/>
      <c r="F12" s="561"/>
      <c r="G12" s="561"/>
      <c r="H12" s="561"/>
      <c r="I12" s="561"/>
      <c r="J12" s="561"/>
      <c r="K12" s="562"/>
      <c r="L12" s="569" t="s">
        <v>134</v>
      </c>
      <c r="M12" s="570"/>
      <c r="N12" s="570"/>
      <c r="O12" s="570"/>
      <c r="P12" s="570"/>
      <c r="Q12" s="571"/>
      <c r="R12" s="572">
        <v>14777</v>
      </c>
      <c r="S12" s="573"/>
      <c r="T12" s="573"/>
      <c r="U12" s="573"/>
      <c r="V12" s="574"/>
      <c r="W12" s="575" t="s">
        <v>1</v>
      </c>
      <c r="X12" s="513"/>
      <c r="Y12" s="513"/>
      <c r="Z12" s="513"/>
      <c r="AA12" s="513"/>
      <c r="AB12" s="576"/>
      <c r="AC12" s="577" t="s">
        <v>135</v>
      </c>
      <c r="AD12" s="578"/>
      <c r="AE12" s="578"/>
      <c r="AF12" s="578"/>
      <c r="AG12" s="579"/>
      <c r="AH12" s="577" t="s">
        <v>136</v>
      </c>
      <c r="AI12" s="578"/>
      <c r="AJ12" s="578"/>
      <c r="AK12" s="578"/>
      <c r="AL12" s="580"/>
      <c r="AM12" s="511" t="s">
        <v>137</v>
      </c>
      <c r="AN12" s="411"/>
      <c r="AO12" s="411"/>
      <c r="AP12" s="411"/>
      <c r="AQ12" s="411"/>
      <c r="AR12" s="411"/>
      <c r="AS12" s="411"/>
      <c r="AT12" s="412"/>
      <c r="AU12" s="512" t="s">
        <v>138</v>
      </c>
      <c r="AV12" s="513"/>
      <c r="AW12" s="513"/>
      <c r="AX12" s="513"/>
      <c r="AY12" s="468" t="s">
        <v>139</v>
      </c>
      <c r="AZ12" s="469"/>
      <c r="BA12" s="469"/>
      <c r="BB12" s="469"/>
      <c r="BC12" s="469"/>
      <c r="BD12" s="469"/>
      <c r="BE12" s="469"/>
      <c r="BF12" s="469"/>
      <c r="BG12" s="469"/>
      <c r="BH12" s="469"/>
      <c r="BI12" s="469"/>
      <c r="BJ12" s="469"/>
      <c r="BK12" s="469"/>
      <c r="BL12" s="469"/>
      <c r="BM12" s="470"/>
      <c r="BN12" s="454">
        <v>119853</v>
      </c>
      <c r="BO12" s="455"/>
      <c r="BP12" s="455"/>
      <c r="BQ12" s="455"/>
      <c r="BR12" s="455"/>
      <c r="BS12" s="455"/>
      <c r="BT12" s="455"/>
      <c r="BU12" s="456"/>
      <c r="BV12" s="454">
        <v>39343</v>
      </c>
      <c r="BW12" s="455"/>
      <c r="BX12" s="455"/>
      <c r="BY12" s="455"/>
      <c r="BZ12" s="455"/>
      <c r="CA12" s="455"/>
      <c r="CB12" s="455"/>
      <c r="CC12" s="456"/>
      <c r="CD12" s="494" t="s">
        <v>140</v>
      </c>
      <c r="CE12" s="414"/>
      <c r="CF12" s="414"/>
      <c r="CG12" s="414"/>
      <c r="CH12" s="414"/>
      <c r="CI12" s="414"/>
      <c r="CJ12" s="414"/>
      <c r="CK12" s="414"/>
      <c r="CL12" s="414"/>
      <c r="CM12" s="414"/>
      <c r="CN12" s="414"/>
      <c r="CO12" s="414"/>
      <c r="CP12" s="414"/>
      <c r="CQ12" s="414"/>
      <c r="CR12" s="414"/>
      <c r="CS12" s="495"/>
      <c r="CT12" s="557" t="s">
        <v>141</v>
      </c>
      <c r="CU12" s="558"/>
      <c r="CV12" s="558"/>
      <c r="CW12" s="558"/>
      <c r="CX12" s="558"/>
      <c r="CY12" s="558"/>
      <c r="CZ12" s="558"/>
      <c r="DA12" s="559"/>
      <c r="DB12" s="557" t="s">
        <v>141</v>
      </c>
      <c r="DC12" s="558"/>
      <c r="DD12" s="558"/>
      <c r="DE12" s="558"/>
      <c r="DF12" s="558"/>
      <c r="DG12" s="558"/>
      <c r="DH12" s="558"/>
      <c r="DI12" s="559"/>
    </row>
    <row r="13" spans="1:119" ht="18.75" customHeight="1" x14ac:dyDescent="0.2">
      <c r="A13" s="175"/>
      <c r="B13" s="563"/>
      <c r="C13" s="564"/>
      <c r="D13" s="564"/>
      <c r="E13" s="564"/>
      <c r="F13" s="564"/>
      <c r="G13" s="564"/>
      <c r="H13" s="564"/>
      <c r="I13" s="564"/>
      <c r="J13" s="564"/>
      <c r="K13" s="565"/>
      <c r="L13" s="184"/>
      <c r="M13" s="538" t="s">
        <v>142</v>
      </c>
      <c r="N13" s="539"/>
      <c r="O13" s="539"/>
      <c r="P13" s="539"/>
      <c r="Q13" s="540"/>
      <c r="R13" s="541">
        <v>14675</v>
      </c>
      <c r="S13" s="542"/>
      <c r="T13" s="542"/>
      <c r="U13" s="542"/>
      <c r="V13" s="543"/>
      <c r="W13" s="544" t="s">
        <v>143</v>
      </c>
      <c r="X13" s="440"/>
      <c r="Y13" s="440"/>
      <c r="Z13" s="440"/>
      <c r="AA13" s="440"/>
      <c r="AB13" s="441"/>
      <c r="AC13" s="407">
        <v>1154</v>
      </c>
      <c r="AD13" s="408"/>
      <c r="AE13" s="408"/>
      <c r="AF13" s="408"/>
      <c r="AG13" s="409"/>
      <c r="AH13" s="407">
        <v>1278</v>
      </c>
      <c r="AI13" s="408"/>
      <c r="AJ13" s="408"/>
      <c r="AK13" s="408"/>
      <c r="AL13" s="467"/>
      <c r="AM13" s="511" t="s">
        <v>144</v>
      </c>
      <c r="AN13" s="411"/>
      <c r="AO13" s="411"/>
      <c r="AP13" s="411"/>
      <c r="AQ13" s="411"/>
      <c r="AR13" s="411"/>
      <c r="AS13" s="411"/>
      <c r="AT13" s="412"/>
      <c r="AU13" s="512" t="s">
        <v>145</v>
      </c>
      <c r="AV13" s="513"/>
      <c r="AW13" s="513"/>
      <c r="AX13" s="513"/>
      <c r="AY13" s="468" t="s">
        <v>146</v>
      </c>
      <c r="AZ13" s="469"/>
      <c r="BA13" s="469"/>
      <c r="BB13" s="469"/>
      <c r="BC13" s="469"/>
      <c r="BD13" s="469"/>
      <c r="BE13" s="469"/>
      <c r="BF13" s="469"/>
      <c r="BG13" s="469"/>
      <c r="BH13" s="469"/>
      <c r="BI13" s="469"/>
      <c r="BJ13" s="469"/>
      <c r="BK13" s="469"/>
      <c r="BL13" s="469"/>
      <c r="BM13" s="470"/>
      <c r="BN13" s="454">
        <v>299584</v>
      </c>
      <c r="BO13" s="455"/>
      <c r="BP13" s="455"/>
      <c r="BQ13" s="455"/>
      <c r="BR13" s="455"/>
      <c r="BS13" s="455"/>
      <c r="BT13" s="455"/>
      <c r="BU13" s="456"/>
      <c r="BV13" s="454">
        <v>197326</v>
      </c>
      <c r="BW13" s="455"/>
      <c r="BX13" s="455"/>
      <c r="BY13" s="455"/>
      <c r="BZ13" s="455"/>
      <c r="CA13" s="455"/>
      <c r="CB13" s="455"/>
      <c r="CC13" s="456"/>
      <c r="CD13" s="494" t="s">
        <v>147</v>
      </c>
      <c r="CE13" s="414"/>
      <c r="CF13" s="414"/>
      <c r="CG13" s="414"/>
      <c r="CH13" s="414"/>
      <c r="CI13" s="414"/>
      <c r="CJ13" s="414"/>
      <c r="CK13" s="414"/>
      <c r="CL13" s="414"/>
      <c r="CM13" s="414"/>
      <c r="CN13" s="414"/>
      <c r="CO13" s="414"/>
      <c r="CP13" s="414"/>
      <c r="CQ13" s="414"/>
      <c r="CR13" s="414"/>
      <c r="CS13" s="495"/>
      <c r="CT13" s="451">
        <v>10.3</v>
      </c>
      <c r="CU13" s="452"/>
      <c r="CV13" s="452"/>
      <c r="CW13" s="452"/>
      <c r="CX13" s="452"/>
      <c r="CY13" s="452"/>
      <c r="CZ13" s="452"/>
      <c r="DA13" s="453"/>
      <c r="DB13" s="451">
        <v>11</v>
      </c>
      <c r="DC13" s="452"/>
      <c r="DD13" s="452"/>
      <c r="DE13" s="452"/>
      <c r="DF13" s="452"/>
      <c r="DG13" s="452"/>
      <c r="DH13" s="452"/>
      <c r="DI13" s="453"/>
    </row>
    <row r="14" spans="1:119" ht="18.75" customHeight="1" thickBot="1" x14ac:dyDescent="0.25">
      <c r="A14" s="175"/>
      <c r="B14" s="563"/>
      <c r="C14" s="564"/>
      <c r="D14" s="564"/>
      <c r="E14" s="564"/>
      <c r="F14" s="564"/>
      <c r="G14" s="564"/>
      <c r="H14" s="564"/>
      <c r="I14" s="564"/>
      <c r="J14" s="564"/>
      <c r="K14" s="565"/>
      <c r="L14" s="528" t="s">
        <v>148</v>
      </c>
      <c r="M14" s="581"/>
      <c r="N14" s="581"/>
      <c r="O14" s="581"/>
      <c r="P14" s="581"/>
      <c r="Q14" s="582"/>
      <c r="R14" s="541">
        <v>15116</v>
      </c>
      <c r="S14" s="542"/>
      <c r="T14" s="542"/>
      <c r="U14" s="542"/>
      <c r="V14" s="543"/>
      <c r="W14" s="545"/>
      <c r="X14" s="443"/>
      <c r="Y14" s="443"/>
      <c r="Z14" s="443"/>
      <c r="AA14" s="443"/>
      <c r="AB14" s="444"/>
      <c r="AC14" s="534">
        <v>14.4</v>
      </c>
      <c r="AD14" s="535"/>
      <c r="AE14" s="535"/>
      <c r="AF14" s="535"/>
      <c r="AG14" s="536"/>
      <c r="AH14" s="534">
        <v>15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149</v>
      </c>
      <c r="CE14" s="492"/>
      <c r="CF14" s="492"/>
      <c r="CG14" s="492"/>
      <c r="CH14" s="492"/>
      <c r="CI14" s="492"/>
      <c r="CJ14" s="492"/>
      <c r="CK14" s="492"/>
      <c r="CL14" s="492"/>
      <c r="CM14" s="492"/>
      <c r="CN14" s="492"/>
      <c r="CO14" s="492"/>
      <c r="CP14" s="492"/>
      <c r="CQ14" s="492"/>
      <c r="CR14" s="492"/>
      <c r="CS14" s="493"/>
      <c r="CT14" s="551">
        <v>36.6</v>
      </c>
      <c r="CU14" s="552"/>
      <c r="CV14" s="552"/>
      <c r="CW14" s="552"/>
      <c r="CX14" s="552"/>
      <c r="CY14" s="552"/>
      <c r="CZ14" s="552"/>
      <c r="DA14" s="553"/>
      <c r="DB14" s="551">
        <v>49.1</v>
      </c>
      <c r="DC14" s="552"/>
      <c r="DD14" s="552"/>
      <c r="DE14" s="552"/>
      <c r="DF14" s="552"/>
      <c r="DG14" s="552"/>
      <c r="DH14" s="552"/>
      <c r="DI14" s="553"/>
    </row>
    <row r="15" spans="1:119" ht="18.75" customHeight="1" x14ac:dyDescent="0.2">
      <c r="A15" s="175"/>
      <c r="B15" s="563"/>
      <c r="C15" s="564"/>
      <c r="D15" s="564"/>
      <c r="E15" s="564"/>
      <c r="F15" s="564"/>
      <c r="G15" s="564"/>
      <c r="H15" s="564"/>
      <c r="I15" s="564"/>
      <c r="J15" s="564"/>
      <c r="K15" s="565"/>
      <c r="L15" s="184"/>
      <c r="M15" s="538" t="s">
        <v>150</v>
      </c>
      <c r="N15" s="539"/>
      <c r="O15" s="539"/>
      <c r="P15" s="539"/>
      <c r="Q15" s="540"/>
      <c r="R15" s="541">
        <v>15003</v>
      </c>
      <c r="S15" s="542"/>
      <c r="T15" s="542"/>
      <c r="U15" s="542"/>
      <c r="V15" s="543"/>
      <c r="W15" s="544" t="s">
        <v>151</v>
      </c>
      <c r="X15" s="440"/>
      <c r="Y15" s="440"/>
      <c r="Z15" s="440"/>
      <c r="AA15" s="440"/>
      <c r="AB15" s="441"/>
      <c r="AC15" s="407">
        <v>2205</v>
      </c>
      <c r="AD15" s="408"/>
      <c r="AE15" s="408"/>
      <c r="AF15" s="408"/>
      <c r="AG15" s="409"/>
      <c r="AH15" s="407">
        <v>2330</v>
      </c>
      <c r="AI15" s="408"/>
      <c r="AJ15" s="408"/>
      <c r="AK15" s="408"/>
      <c r="AL15" s="467"/>
      <c r="AM15" s="511"/>
      <c r="AN15" s="411"/>
      <c r="AO15" s="411"/>
      <c r="AP15" s="411"/>
      <c r="AQ15" s="411"/>
      <c r="AR15" s="411"/>
      <c r="AS15" s="411"/>
      <c r="AT15" s="412"/>
      <c r="AU15" s="512"/>
      <c r="AV15" s="513"/>
      <c r="AW15" s="513"/>
      <c r="AX15" s="513"/>
      <c r="AY15" s="480" t="s">
        <v>152</v>
      </c>
      <c r="AZ15" s="481"/>
      <c r="BA15" s="481"/>
      <c r="BB15" s="481"/>
      <c r="BC15" s="481"/>
      <c r="BD15" s="481"/>
      <c r="BE15" s="481"/>
      <c r="BF15" s="481"/>
      <c r="BG15" s="481"/>
      <c r="BH15" s="481"/>
      <c r="BI15" s="481"/>
      <c r="BJ15" s="481"/>
      <c r="BK15" s="481"/>
      <c r="BL15" s="481"/>
      <c r="BM15" s="482"/>
      <c r="BN15" s="483">
        <v>1726760</v>
      </c>
      <c r="BO15" s="484"/>
      <c r="BP15" s="484"/>
      <c r="BQ15" s="484"/>
      <c r="BR15" s="484"/>
      <c r="BS15" s="484"/>
      <c r="BT15" s="484"/>
      <c r="BU15" s="485"/>
      <c r="BV15" s="483">
        <v>1666692</v>
      </c>
      <c r="BW15" s="484"/>
      <c r="BX15" s="484"/>
      <c r="BY15" s="484"/>
      <c r="BZ15" s="484"/>
      <c r="CA15" s="484"/>
      <c r="CB15" s="484"/>
      <c r="CC15" s="485"/>
      <c r="CD15" s="554" t="s">
        <v>153</v>
      </c>
      <c r="CE15" s="555"/>
      <c r="CF15" s="555"/>
      <c r="CG15" s="555"/>
      <c r="CH15" s="555"/>
      <c r="CI15" s="555"/>
      <c r="CJ15" s="555"/>
      <c r="CK15" s="555"/>
      <c r="CL15" s="555"/>
      <c r="CM15" s="555"/>
      <c r="CN15" s="555"/>
      <c r="CO15" s="555"/>
      <c r="CP15" s="555"/>
      <c r="CQ15" s="555"/>
      <c r="CR15" s="555"/>
      <c r="CS15" s="556"/>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63"/>
      <c r="C16" s="564"/>
      <c r="D16" s="564"/>
      <c r="E16" s="564"/>
      <c r="F16" s="564"/>
      <c r="G16" s="564"/>
      <c r="H16" s="564"/>
      <c r="I16" s="564"/>
      <c r="J16" s="564"/>
      <c r="K16" s="565"/>
      <c r="L16" s="528" t="s">
        <v>154</v>
      </c>
      <c r="M16" s="529"/>
      <c r="N16" s="529"/>
      <c r="O16" s="529"/>
      <c r="P16" s="529"/>
      <c r="Q16" s="530"/>
      <c r="R16" s="531" t="s">
        <v>155</v>
      </c>
      <c r="S16" s="532"/>
      <c r="T16" s="532"/>
      <c r="U16" s="532"/>
      <c r="V16" s="533"/>
      <c r="W16" s="545"/>
      <c r="X16" s="443"/>
      <c r="Y16" s="443"/>
      <c r="Z16" s="443"/>
      <c r="AA16" s="443"/>
      <c r="AB16" s="444"/>
      <c r="AC16" s="534">
        <v>27.5</v>
      </c>
      <c r="AD16" s="535"/>
      <c r="AE16" s="535"/>
      <c r="AF16" s="535"/>
      <c r="AG16" s="536"/>
      <c r="AH16" s="534">
        <v>27.4</v>
      </c>
      <c r="AI16" s="535"/>
      <c r="AJ16" s="535"/>
      <c r="AK16" s="535"/>
      <c r="AL16" s="537"/>
      <c r="AM16" s="511"/>
      <c r="AN16" s="411"/>
      <c r="AO16" s="411"/>
      <c r="AP16" s="411"/>
      <c r="AQ16" s="411"/>
      <c r="AR16" s="411"/>
      <c r="AS16" s="411"/>
      <c r="AT16" s="412"/>
      <c r="AU16" s="512"/>
      <c r="AV16" s="513"/>
      <c r="AW16" s="513"/>
      <c r="AX16" s="513"/>
      <c r="AY16" s="468" t="s">
        <v>156</v>
      </c>
      <c r="AZ16" s="469"/>
      <c r="BA16" s="469"/>
      <c r="BB16" s="469"/>
      <c r="BC16" s="469"/>
      <c r="BD16" s="469"/>
      <c r="BE16" s="469"/>
      <c r="BF16" s="469"/>
      <c r="BG16" s="469"/>
      <c r="BH16" s="469"/>
      <c r="BI16" s="469"/>
      <c r="BJ16" s="469"/>
      <c r="BK16" s="469"/>
      <c r="BL16" s="469"/>
      <c r="BM16" s="470"/>
      <c r="BN16" s="454">
        <v>4663567</v>
      </c>
      <c r="BO16" s="455"/>
      <c r="BP16" s="455"/>
      <c r="BQ16" s="455"/>
      <c r="BR16" s="455"/>
      <c r="BS16" s="455"/>
      <c r="BT16" s="455"/>
      <c r="BU16" s="456"/>
      <c r="BV16" s="454">
        <v>4698303</v>
      </c>
      <c r="BW16" s="455"/>
      <c r="BX16" s="455"/>
      <c r="BY16" s="455"/>
      <c r="BZ16" s="455"/>
      <c r="CA16" s="455"/>
      <c r="CB16" s="455"/>
      <c r="CC16" s="456"/>
      <c r="CD16" s="188"/>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75"/>
      <c r="B17" s="566"/>
      <c r="C17" s="567"/>
      <c r="D17" s="567"/>
      <c r="E17" s="567"/>
      <c r="F17" s="567"/>
      <c r="G17" s="567"/>
      <c r="H17" s="567"/>
      <c r="I17" s="567"/>
      <c r="J17" s="567"/>
      <c r="K17" s="568"/>
      <c r="L17" s="189"/>
      <c r="M17" s="547" t="s">
        <v>157</v>
      </c>
      <c r="N17" s="548"/>
      <c r="O17" s="548"/>
      <c r="P17" s="548"/>
      <c r="Q17" s="549"/>
      <c r="R17" s="531" t="s">
        <v>158</v>
      </c>
      <c r="S17" s="532"/>
      <c r="T17" s="532"/>
      <c r="U17" s="532"/>
      <c r="V17" s="533"/>
      <c r="W17" s="544" t="s">
        <v>159</v>
      </c>
      <c r="X17" s="440"/>
      <c r="Y17" s="440"/>
      <c r="Z17" s="440"/>
      <c r="AA17" s="440"/>
      <c r="AB17" s="441"/>
      <c r="AC17" s="407">
        <v>4659</v>
      </c>
      <c r="AD17" s="408"/>
      <c r="AE17" s="408"/>
      <c r="AF17" s="408"/>
      <c r="AG17" s="409"/>
      <c r="AH17" s="407">
        <v>4894</v>
      </c>
      <c r="AI17" s="408"/>
      <c r="AJ17" s="408"/>
      <c r="AK17" s="408"/>
      <c r="AL17" s="467"/>
      <c r="AM17" s="511"/>
      <c r="AN17" s="411"/>
      <c r="AO17" s="411"/>
      <c r="AP17" s="411"/>
      <c r="AQ17" s="411"/>
      <c r="AR17" s="411"/>
      <c r="AS17" s="411"/>
      <c r="AT17" s="412"/>
      <c r="AU17" s="512"/>
      <c r="AV17" s="513"/>
      <c r="AW17" s="513"/>
      <c r="AX17" s="513"/>
      <c r="AY17" s="468" t="s">
        <v>160</v>
      </c>
      <c r="AZ17" s="469"/>
      <c r="BA17" s="469"/>
      <c r="BB17" s="469"/>
      <c r="BC17" s="469"/>
      <c r="BD17" s="469"/>
      <c r="BE17" s="469"/>
      <c r="BF17" s="469"/>
      <c r="BG17" s="469"/>
      <c r="BH17" s="469"/>
      <c r="BI17" s="469"/>
      <c r="BJ17" s="469"/>
      <c r="BK17" s="469"/>
      <c r="BL17" s="469"/>
      <c r="BM17" s="470"/>
      <c r="BN17" s="454">
        <v>2158832</v>
      </c>
      <c r="BO17" s="455"/>
      <c r="BP17" s="455"/>
      <c r="BQ17" s="455"/>
      <c r="BR17" s="455"/>
      <c r="BS17" s="455"/>
      <c r="BT17" s="455"/>
      <c r="BU17" s="456"/>
      <c r="BV17" s="454">
        <v>2080835</v>
      </c>
      <c r="BW17" s="455"/>
      <c r="BX17" s="455"/>
      <c r="BY17" s="455"/>
      <c r="BZ17" s="455"/>
      <c r="CA17" s="455"/>
      <c r="CB17" s="455"/>
      <c r="CC17" s="456"/>
      <c r="CD17" s="188"/>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75"/>
      <c r="B18" s="504" t="s">
        <v>161</v>
      </c>
      <c r="C18" s="505"/>
      <c r="D18" s="505"/>
      <c r="E18" s="506"/>
      <c r="F18" s="506"/>
      <c r="G18" s="506"/>
      <c r="H18" s="506"/>
      <c r="I18" s="506"/>
      <c r="J18" s="506"/>
      <c r="K18" s="506"/>
      <c r="L18" s="507">
        <v>91.59</v>
      </c>
      <c r="M18" s="507"/>
      <c r="N18" s="507"/>
      <c r="O18" s="507"/>
      <c r="P18" s="507"/>
      <c r="Q18" s="507"/>
      <c r="R18" s="508"/>
      <c r="S18" s="508"/>
      <c r="T18" s="508"/>
      <c r="U18" s="508"/>
      <c r="V18" s="509"/>
      <c r="W18" s="525"/>
      <c r="X18" s="526"/>
      <c r="Y18" s="526"/>
      <c r="Z18" s="526"/>
      <c r="AA18" s="526"/>
      <c r="AB18" s="550"/>
      <c r="AC18" s="424">
        <v>58.1</v>
      </c>
      <c r="AD18" s="425"/>
      <c r="AE18" s="425"/>
      <c r="AF18" s="425"/>
      <c r="AG18" s="510"/>
      <c r="AH18" s="424">
        <v>57.6</v>
      </c>
      <c r="AI18" s="425"/>
      <c r="AJ18" s="425"/>
      <c r="AK18" s="425"/>
      <c r="AL18" s="426"/>
      <c r="AM18" s="511"/>
      <c r="AN18" s="411"/>
      <c r="AO18" s="411"/>
      <c r="AP18" s="411"/>
      <c r="AQ18" s="411"/>
      <c r="AR18" s="411"/>
      <c r="AS18" s="411"/>
      <c r="AT18" s="412"/>
      <c r="AU18" s="512"/>
      <c r="AV18" s="513"/>
      <c r="AW18" s="513"/>
      <c r="AX18" s="513"/>
      <c r="AY18" s="468" t="s">
        <v>162</v>
      </c>
      <c r="AZ18" s="469"/>
      <c r="BA18" s="469"/>
      <c r="BB18" s="469"/>
      <c r="BC18" s="469"/>
      <c r="BD18" s="469"/>
      <c r="BE18" s="469"/>
      <c r="BF18" s="469"/>
      <c r="BG18" s="469"/>
      <c r="BH18" s="469"/>
      <c r="BI18" s="469"/>
      <c r="BJ18" s="469"/>
      <c r="BK18" s="469"/>
      <c r="BL18" s="469"/>
      <c r="BM18" s="470"/>
      <c r="BN18" s="454">
        <v>4386944</v>
      </c>
      <c r="BO18" s="455"/>
      <c r="BP18" s="455"/>
      <c r="BQ18" s="455"/>
      <c r="BR18" s="455"/>
      <c r="BS18" s="455"/>
      <c r="BT18" s="455"/>
      <c r="BU18" s="456"/>
      <c r="BV18" s="454">
        <v>4523599</v>
      </c>
      <c r="BW18" s="455"/>
      <c r="BX18" s="455"/>
      <c r="BY18" s="455"/>
      <c r="BZ18" s="455"/>
      <c r="CA18" s="455"/>
      <c r="CB18" s="455"/>
      <c r="CC18" s="456"/>
      <c r="CD18" s="188"/>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75"/>
      <c r="B19" s="504" t="s">
        <v>163</v>
      </c>
      <c r="C19" s="505"/>
      <c r="D19" s="505"/>
      <c r="E19" s="506"/>
      <c r="F19" s="506"/>
      <c r="G19" s="506"/>
      <c r="H19" s="506"/>
      <c r="I19" s="506"/>
      <c r="J19" s="506"/>
      <c r="K19" s="506"/>
      <c r="L19" s="514">
        <v>165</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164</v>
      </c>
      <c r="AZ19" s="469"/>
      <c r="BA19" s="469"/>
      <c r="BB19" s="469"/>
      <c r="BC19" s="469"/>
      <c r="BD19" s="469"/>
      <c r="BE19" s="469"/>
      <c r="BF19" s="469"/>
      <c r="BG19" s="469"/>
      <c r="BH19" s="469"/>
      <c r="BI19" s="469"/>
      <c r="BJ19" s="469"/>
      <c r="BK19" s="469"/>
      <c r="BL19" s="469"/>
      <c r="BM19" s="470"/>
      <c r="BN19" s="454">
        <v>6620006</v>
      </c>
      <c r="BO19" s="455"/>
      <c r="BP19" s="455"/>
      <c r="BQ19" s="455"/>
      <c r="BR19" s="455"/>
      <c r="BS19" s="455"/>
      <c r="BT19" s="455"/>
      <c r="BU19" s="456"/>
      <c r="BV19" s="454">
        <v>6724074</v>
      </c>
      <c r="BW19" s="455"/>
      <c r="BX19" s="455"/>
      <c r="BY19" s="455"/>
      <c r="BZ19" s="455"/>
      <c r="CA19" s="455"/>
      <c r="CB19" s="455"/>
      <c r="CC19" s="456"/>
      <c r="CD19" s="188"/>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75"/>
      <c r="B20" s="504" t="s">
        <v>165</v>
      </c>
      <c r="C20" s="505"/>
      <c r="D20" s="505"/>
      <c r="E20" s="506"/>
      <c r="F20" s="506"/>
      <c r="G20" s="506"/>
      <c r="H20" s="506"/>
      <c r="I20" s="506"/>
      <c r="J20" s="506"/>
      <c r="K20" s="506"/>
      <c r="L20" s="514">
        <v>5306</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88"/>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75"/>
      <c r="B21" s="501" t="s">
        <v>166</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88"/>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75"/>
      <c r="B22" s="430" t="s">
        <v>167</v>
      </c>
      <c r="C22" s="431"/>
      <c r="D22" s="432"/>
      <c r="E22" s="439" t="s">
        <v>1</v>
      </c>
      <c r="F22" s="440"/>
      <c r="G22" s="440"/>
      <c r="H22" s="440"/>
      <c r="I22" s="440"/>
      <c r="J22" s="440"/>
      <c r="K22" s="441"/>
      <c r="L22" s="439" t="s">
        <v>168</v>
      </c>
      <c r="M22" s="440"/>
      <c r="N22" s="440"/>
      <c r="O22" s="440"/>
      <c r="P22" s="441"/>
      <c r="Q22" s="445" t="s">
        <v>169</v>
      </c>
      <c r="R22" s="446"/>
      <c r="S22" s="446"/>
      <c r="T22" s="446"/>
      <c r="U22" s="446"/>
      <c r="V22" s="447"/>
      <c r="W22" s="496" t="s">
        <v>170</v>
      </c>
      <c r="X22" s="431"/>
      <c r="Y22" s="432"/>
      <c r="Z22" s="439" t="s">
        <v>1</v>
      </c>
      <c r="AA22" s="440"/>
      <c r="AB22" s="440"/>
      <c r="AC22" s="440"/>
      <c r="AD22" s="440"/>
      <c r="AE22" s="440"/>
      <c r="AF22" s="440"/>
      <c r="AG22" s="441"/>
      <c r="AH22" s="457" t="s">
        <v>171</v>
      </c>
      <c r="AI22" s="440"/>
      <c r="AJ22" s="440"/>
      <c r="AK22" s="440"/>
      <c r="AL22" s="441"/>
      <c r="AM22" s="457" t="s">
        <v>172</v>
      </c>
      <c r="AN22" s="458"/>
      <c r="AO22" s="458"/>
      <c r="AP22" s="458"/>
      <c r="AQ22" s="458"/>
      <c r="AR22" s="459"/>
      <c r="AS22" s="445" t="s">
        <v>169</v>
      </c>
      <c r="AT22" s="446"/>
      <c r="AU22" s="446"/>
      <c r="AV22" s="446"/>
      <c r="AW22" s="446"/>
      <c r="AX22" s="463"/>
      <c r="AY22" s="480" t="s">
        <v>173</v>
      </c>
      <c r="AZ22" s="481"/>
      <c r="BA22" s="481"/>
      <c r="BB22" s="481"/>
      <c r="BC22" s="481"/>
      <c r="BD22" s="481"/>
      <c r="BE22" s="481"/>
      <c r="BF22" s="481"/>
      <c r="BG22" s="481"/>
      <c r="BH22" s="481"/>
      <c r="BI22" s="481"/>
      <c r="BJ22" s="481"/>
      <c r="BK22" s="481"/>
      <c r="BL22" s="481"/>
      <c r="BM22" s="482"/>
      <c r="BN22" s="483">
        <v>6771525</v>
      </c>
      <c r="BO22" s="484"/>
      <c r="BP22" s="484"/>
      <c r="BQ22" s="484"/>
      <c r="BR22" s="484"/>
      <c r="BS22" s="484"/>
      <c r="BT22" s="484"/>
      <c r="BU22" s="485"/>
      <c r="BV22" s="483">
        <v>7787983</v>
      </c>
      <c r="BW22" s="484"/>
      <c r="BX22" s="484"/>
      <c r="BY22" s="484"/>
      <c r="BZ22" s="484"/>
      <c r="CA22" s="484"/>
      <c r="CB22" s="484"/>
      <c r="CC22" s="485"/>
      <c r="CD22" s="188"/>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75"/>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174</v>
      </c>
      <c r="AZ23" s="469"/>
      <c r="BA23" s="469"/>
      <c r="BB23" s="469"/>
      <c r="BC23" s="469"/>
      <c r="BD23" s="469"/>
      <c r="BE23" s="469"/>
      <c r="BF23" s="469"/>
      <c r="BG23" s="469"/>
      <c r="BH23" s="469"/>
      <c r="BI23" s="469"/>
      <c r="BJ23" s="469"/>
      <c r="BK23" s="469"/>
      <c r="BL23" s="469"/>
      <c r="BM23" s="470"/>
      <c r="BN23" s="454">
        <v>6089007</v>
      </c>
      <c r="BO23" s="455"/>
      <c r="BP23" s="455"/>
      <c r="BQ23" s="455"/>
      <c r="BR23" s="455"/>
      <c r="BS23" s="455"/>
      <c r="BT23" s="455"/>
      <c r="BU23" s="456"/>
      <c r="BV23" s="454">
        <v>6891776</v>
      </c>
      <c r="BW23" s="455"/>
      <c r="BX23" s="455"/>
      <c r="BY23" s="455"/>
      <c r="BZ23" s="455"/>
      <c r="CA23" s="455"/>
      <c r="CB23" s="455"/>
      <c r="CC23" s="456"/>
      <c r="CD23" s="188"/>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75"/>
      <c r="B24" s="433"/>
      <c r="C24" s="434"/>
      <c r="D24" s="435"/>
      <c r="E24" s="410" t="s">
        <v>175</v>
      </c>
      <c r="F24" s="411"/>
      <c r="G24" s="411"/>
      <c r="H24" s="411"/>
      <c r="I24" s="411"/>
      <c r="J24" s="411"/>
      <c r="K24" s="412"/>
      <c r="L24" s="407">
        <v>1</v>
      </c>
      <c r="M24" s="408"/>
      <c r="N24" s="408"/>
      <c r="O24" s="408"/>
      <c r="P24" s="409"/>
      <c r="Q24" s="407">
        <v>7960</v>
      </c>
      <c r="R24" s="408"/>
      <c r="S24" s="408"/>
      <c r="T24" s="408"/>
      <c r="U24" s="408"/>
      <c r="V24" s="409"/>
      <c r="W24" s="497"/>
      <c r="X24" s="434"/>
      <c r="Y24" s="435"/>
      <c r="Z24" s="410" t="s">
        <v>176</v>
      </c>
      <c r="AA24" s="411"/>
      <c r="AB24" s="411"/>
      <c r="AC24" s="411"/>
      <c r="AD24" s="411"/>
      <c r="AE24" s="411"/>
      <c r="AF24" s="411"/>
      <c r="AG24" s="412"/>
      <c r="AH24" s="407">
        <v>130</v>
      </c>
      <c r="AI24" s="408"/>
      <c r="AJ24" s="408"/>
      <c r="AK24" s="408"/>
      <c r="AL24" s="409"/>
      <c r="AM24" s="407">
        <v>401830</v>
      </c>
      <c r="AN24" s="408"/>
      <c r="AO24" s="408"/>
      <c r="AP24" s="408"/>
      <c r="AQ24" s="408"/>
      <c r="AR24" s="409"/>
      <c r="AS24" s="407">
        <v>3091</v>
      </c>
      <c r="AT24" s="408"/>
      <c r="AU24" s="408"/>
      <c r="AV24" s="408"/>
      <c r="AW24" s="408"/>
      <c r="AX24" s="467"/>
      <c r="AY24" s="427" t="s">
        <v>177</v>
      </c>
      <c r="AZ24" s="428"/>
      <c r="BA24" s="428"/>
      <c r="BB24" s="428"/>
      <c r="BC24" s="428"/>
      <c r="BD24" s="428"/>
      <c r="BE24" s="428"/>
      <c r="BF24" s="428"/>
      <c r="BG24" s="428"/>
      <c r="BH24" s="428"/>
      <c r="BI24" s="428"/>
      <c r="BJ24" s="428"/>
      <c r="BK24" s="428"/>
      <c r="BL24" s="428"/>
      <c r="BM24" s="429"/>
      <c r="BN24" s="454">
        <v>4237542</v>
      </c>
      <c r="BO24" s="455"/>
      <c r="BP24" s="455"/>
      <c r="BQ24" s="455"/>
      <c r="BR24" s="455"/>
      <c r="BS24" s="455"/>
      <c r="BT24" s="455"/>
      <c r="BU24" s="456"/>
      <c r="BV24" s="454">
        <v>4964140</v>
      </c>
      <c r="BW24" s="455"/>
      <c r="BX24" s="455"/>
      <c r="BY24" s="455"/>
      <c r="BZ24" s="455"/>
      <c r="CA24" s="455"/>
      <c r="CB24" s="455"/>
      <c r="CC24" s="456"/>
      <c r="CD24" s="188"/>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75"/>
      <c r="B25" s="433"/>
      <c r="C25" s="434"/>
      <c r="D25" s="435"/>
      <c r="E25" s="410" t="s">
        <v>178</v>
      </c>
      <c r="F25" s="411"/>
      <c r="G25" s="411"/>
      <c r="H25" s="411"/>
      <c r="I25" s="411"/>
      <c r="J25" s="411"/>
      <c r="K25" s="412"/>
      <c r="L25" s="407">
        <v>1</v>
      </c>
      <c r="M25" s="408"/>
      <c r="N25" s="408"/>
      <c r="O25" s="408"/>
      <c r="P25" s="409"/>
      <c r="Q25" s="407">
        <v>6400</v>
      </c>
      <c r="R25" s="408"/>
      <c r="S25" s="408"/>
      <c r="T25" s="408"/>
      <c r="U25" s="408"/>
      <c r="V25" s="409"/>
      <c r="W25" s="497"/>
      <c r="X25" s="434"/>
      <c r="Y25" s="435"/>
      <c r="Z25" s="410" t="s">
        <v>179</v>
      </c>
      <c r="AA25" s="411"/>
      <c r="AB25" s="411"/>
      <c r="AC25" s="411"/>
      <c r="AD25" s="411"/>
      <c r="AE25" s="411"/>
      <c r="AF25" s="411"/>
      <c r="AG25" s="412"/>
      <c r="AH25" s="407" t="s">
        <v>180</v>
      </c>
      <c r="AI25" s="408"/>
      <c r="AJ25" s="408"/>
      <c r="AK25" s="408"/>
      <c r="AL25" s="409"/>
      <c r="AM25" s="407" t="s">
        <v>180</v>
      </c>
      <c r="AN25" s="408"/>
      <c r="AO25" s="408"/>
      <c r="AP25" s="408"/>
      <c r="AQ25" s="408"/>
      <c r="AR25" s="409"/>
      <c r="AS25" s="407" t="s">
        <v>180</v>
      </c>
      <c r="AT25" s="408"/>
      <c r="AU25" s="408"/>
      <c r="AV25" s="408"/>
      <c r="AW25" s="408"/>
      <c r="AX25" s="467"/>
      <c r="AY25" s="480" t="s">
        <v>181</v>
      </c>
      <c r="AZ25" s="481"/>
      <c r="BA25" s="481"/>
      <c r="BB25" s="481"/>
      <c r="BC25" s="481"/>
      <c r="BD25" s="481"/>
      <c r="BE25" s="481"/>
      <c r="BF25" s="481"/>
      <c r="BG25" s="481"/>
      <c r="BH25" s="481"/>
      <c r="BI25" s="481"/>
      <c r="BJ25" s="481"/>
      <c r="BK25" s="481"/>
      <c r="BL25" s="481"/>
      <c r="BM25" s="482"/>
      <c r="BN25" s="483">
        <v>371864</v>
      </c>
      <c r="BO25" s="484"/>
      <c r="BP25" s="484"/>
      <c r="BQ25" s="484"/>
      <c r="BR25" s="484"/>
      <c r="BS25" s="484"/>
      <c r="BT25" s="484"/>
      <c r="BU25" s="485"/>
      <c r="BV25" s="483">
        <v>485241</v>
      </c>
      <c r="BW25" s="484"/>
      <c r="BX25" s="484"/>
      <c r="BY25" s="484"/>
      <c r="BZ25" s="484"/>
      <c r="CA25" s="484"/>
      <c r="CB25" s="484"/>
      <c r="CC25" s="485"/>
      <c r="CD25" s="188"/>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75"/>
      <c r="B26" s="433"/>
      <c r="C26" s="434"/>
      <c r="D26" s="435"/>
      <c r="E26" s="410" t="s">
        <v>182</v>
      </c>
      <c r="F26" s="411"/>
      <c r="G26" s="411"/>
      <c r="H26" s="411"/>
      <c r="I26" s="411"/>
      <c r="J26" s="411"/>
      <c r="K26" s="412"/>
      <c r="L26" s="407">
        <v>1</v>
      </c>
      <c r="M26" s="408"/>
      <c r="N26" s="408"/>
      <c r="O26" s="408"/>
      <c r="P26" s="409"/>
      <c r="Q26" s="407">
        <v>5590</v>
      </c>
      <c r="R26" s="408"/>
      <c r="S26" s="408"/>
      <c r="T26" s="408"/>
      <c r="U26" s="408"/>
      <c r="V26" s="409"/>
      <c r="W26" s="497"/>
      <c r="X26" s="434"/>
      <c r="Y26" s="435"/>
      <c r="Z26" s="410" t="s">
        <v>183</v>
      </c>
      <c r="AA26" s="465"/>
      <c r="AB26" s="465"/>
      <c r="AC26" s="465"/>
      <c r="AD26" s="465"/>
      <c r="AE26" s="465"/>
      <c r="AF26" s="465"/>
      <c r="AG26" s="466"/>
      <c r="AH26" s="407" t="s">
        <v>184</v>
      </c>
      <c r="AI26" s="408"/>
      <c r="AJ26" s="408"/>
      <c r="AK26" s="408"/>
      <c r="AL26" s="409"/>
      <c r="AM26" s="407" t="s">
        <v>184</v>
      </c>
      <c r="AN26" s="408"/>
      <c r="AO26" s="408"/>
      <c r="AP26" s="408"/>
      <c r="AQ26" s="408"/>
      <c r="AR26" s="409"/>
      <c r="AS26" s="407" t="s">
        <v>132</v>
      </c>
      <c r="AT26" s="408"/>
      <c r="AU26" s="408"/>
      <c r="AV26" s="408"/>
      <c r="AW26" s="408"/>
      <c r="AX26" s="467"/>
      <c r="AY26" s="494" t="s">
        <v>185</v>
      </c>
      <c r="AZ26" s="414"/>
      <c r="BA26" s="414"/>
      <c r="BB26" s="414"/>
      <c r="BC26" s="414"/>
      <c r="BD26" s="414"/>
      <c r="BE26" s="414"/>
      <c r="BF26" s="414"/>
      <c r="BG26" s="414"/>
      <c r="BH26" s="414"/>
      <c r="BI26" s="414"/>
      <c r="BJ26" s="414"/>
      <c r="BK26" s="414"/>
      <c r="BL26" s="414"/>
      <c r="BM26" s="495"/>
      <c r="BN26" s="454" t="s">
        <v>132</v>
      </c>
      <c r="BO26" s="455"/>
      <c r="BP26" s="455"/>
      <c r="BQ26" s="455"/>
      <c r="BR26" s="455"/>
      <c r="BS26" s="455"/>
      <c r="BT26" s="455"/>
      <c r="BU26" s="456"/>
      <c r="BV26" s="454" t="s">
        <v>184</v>
      </c>
      <c r="BW26" s="455"/>
      <c r="BX26" s="455"/>
      <c r="BY26" s="455"/>
      <c r="BZ26" s="455"/>
      <c r="CA26" s="455"/>
      <c r="CB26" s="455"/>
      <c r="CC26" s="456"/>
      <c r="CD26" s="188"/>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75"/>
      <c r="B27" s="433"/>
      <c r="C27" s="434"/>
      <c r="D27" s="435"/>
      <c r="E27" s="410" t="s">
        <v>186</v>
      </c>
      <c r="F27" s="411"/>
      <c r="G27" s="411"/>
      <c r="H27" s="411"/>
      <c r="I27" s="411"/>
      <c r="J27" s="411"/>
      <c r="K27" s="412"/>
      <c r="L27" s="407">
        <v>1</v>
      </c>
      <c r="M27" s="408"/>
      <c r="N27" s="408"/>
      <c r="O27" s="408"/>
      <c r="P27" s="409"/>
      <c r="Q27" s="407">
        <v>2990</v>
      </c>
      <c r="R27" s="408"/>
      <c r="S27" s="408"/>
      <c r="T27" s="408"/>
      <c r="U27" s="408"/>
      <c r="V27" s="409"/>
      <c r="W27" s="497"/>
      <c r="X27" s="434"/>
      <c r="Y27" s="435"/>
      <c r="Z27" s="410" t="s">
        <v>187</v>
      </c>
      <c r="AA27" s="411"/>
      <c r="AB27" s="411"/>
      <c r="AC27" s="411"/>
      <c r="AD27" s="411"/>
      <c r="AE27" s="411"/>
      <c r="AF27" s="411"/>
      <c r="AG27" s="412"/>
      <c r="AH27" s="407">
        <v>20</v>
      </c>
      <c r="AI27" s="408"/>
      <c r="AJ27" s="408"/>
      <c r="AK27" s="408"/>
      <c r="AL27" s="409"/>
      <c r="AM27" s="407">
        <v>58820</v>
      </c>
      <c r="AN27" s="408"/>
      <c r="AO27" s="408"/>
      <c r="AP27" s="408"/>
      <c r="AQ27" s="408"/>
      <c r="AR27" s="409"/>
      <c r="AS27" s="407">
        <v>2941</v>
      </c>
      <c r="AT27" s="408"/>
      <c r="AU27" s="408"/>
      <c r="AV27" s="408"/>
      <c r="AW27" s="408"/>
      <c r="AX27" s="467"/>
      <c r="AY27" s="491" t="s">
        <v>188</v>
      </c>
      <c r="AZ27" s="492"/>
      <c r="BA27" s="492"/>
      <c r="BB27" s="492"/>
      <c r="BC27" s="492"/>
      <c r="BD27" s="492"/>
      <c r="BE27" s="492"/>
      <c r="BF27" s="492"/>
      <c r="BG27" s="492"/>
      <c r="BH27" s="492"/>
      <c r="BI27" s="492"/>
      <c r="BJ27" s="492"/>
      <c r="BK27" s="492"/>
      <c r="BL27" s="492"/>
      <c r="BM27" s="493"/>
      <c r="BN27" s="488" t="s">
        <v>180</v>
      </c>
      <c r="BO27" s="489"/>
      <c r="BP27" s="489"/>
      <c r="BQ27" s="489"/>
      <c r="BR27" s="489"/>
      <c r="BS27" s="489"/>
      <c r="BT27" s="489"/>
      <c r="BU27" s="490"/>
      <c r="BV27" s="488" t="s">
        <v>180</v>
      </c>
      <c r="BW27" s="489"/>
      <c r="BX27" s="489"/>
      <c r="BY27" s="489"/>
      <c r="BZ27" s="489"/>
      <c r="CA27" s="489"/>
      <c r="CB27" s="489"/>
      <c r="CC27" s="490"/>
      <c r="CD27" s="190"/>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75"/>
      <c r="B28" s="433"/>
      <c r="C28" s="434"/>
      <c r="D28" s="435"/>
      <c r="E28" s="410" t="s">
        <v>189</v>
      </c>
      <c r="F28" s="411"/>
      <c r="G28" s="411"/>
      <c r="H28" s="411"/>
      <c r="I28" s="411"/>
      <c r="J28" s="411"/>
      <c r="K28" s="412"/>
      <c r="L28" s="407">
        <v>1</v>
      </c>
      <c r="M28" s="408"/>
      <c r="N28" s="408"/>
      <c r="O28" s="408"/>
      <c r="P28" s="409"/>
      <c r="Q28" s="407">
        <v>2420</v>
      </c>
      <c r="R28" s="408"/>
      <c r="S28" s="408"/>
      <c r="T28" s="408"/>
      <c r="U28" s="408"/>
      <c r="V28" s="409"/>
      <c r="W28" s="497"/>
      <c r="X28" s="434"/>
      <c r="Y28" s="435"/>
      <c r="Z28" s="410" t="s">
        <v>190</v>
      </c>
      <c r="AA28" s="411"/>
      <c r="AB28" s="411"/>
      <c r="AC28" s="411"/>
      <c r="AD28" s="411"/>
      <c r="AE28" s="411"/>
      <c r="AF28" s="411"/>
      <c r="AG28" s="412"/>
      <c r="AH28" s="407" t="s">
        <v>180</v>
      </c>
      <c r="AI28" s="408"/>
      <c r="AJ28" s="408"/>
      <c r="AK28" s="408"/>
      <c r="AL28" s="409"/>
      <c r="AM28" s="407" t="s">
        <v>180</v>
      </c>
      <c r="AN28" s="408"/>
      <c r="AO28" s="408"/>
      <c r="AP28" s="408"/>
      <c r="AQ28" s="408"/>
      <c r="AR28" s="409"/>
      <c r="AS28" s="407" t="s">
        <v>180</v>
      </c>
      <c r="AT28" s="408"/>
      <c r="AU28" s="408"/>
      <c r="AV28" s="408"/>
      <c r="AW28" s="408"/>
      <c r="AX28" s="467"/>
      <c r="AY28" s="471" t="s">
        <v>191</v>
      </c>
      <c r="AZ28" s="472"/>
      <c r="BA28" s="472"/>
      <c r="BB28" s="473"/>
      <c r="BC28" s="480" t="s">
        <v>50</v>
      </c>
      <c r="BD28" s="481"/>
      <c r="BE28" s="481"/>
      <c r="BF28" s="481"/>
      <c r="BG28" s="481"/>
      <c r="BH28" s="481"/>
      <c r="BI28" s="481"/>
      <c r="BJ28" s="481"/>
      <c r="BK28" s="481"/>
      <c r="BL28" s="481"/>
      <c r="BM28" s="482"/>
      <c r="BN28" s="483">
        <v>745611</v>
      </c>
      <c r="BO28" s="484"/>
      <c r="BP28" s="484"/>
      <c r="BQ28" s="484"/>
      <c r="BR28" s="484"/>
      <c r="BS28" s="484"/>
      <c r="BT28" s="484"/>
      <c r="BU28" s="485"/>
      <c r="BV28" s="483">
        <v>633783</v>
      </c>
      <c r="BW28" s="484"/>
      <c r="BX28" s="484"/>
      <c r="BY28" s="484"/>
      <c r="BZ28" s="484"/>
      <c r="CA28" s="484"/>
      <c r="CB28" s="484"/>
      <c r="CC28" s="485"/>
      <c r="CD28" s="188"/>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75"/>
      <c r="B29" s="433"/>
      <c r="C29" s="434"/>
      <c r="D29" s="435"/>
      <c r="E29" s="410" t="s">
        <v>192</v>
      </c>
      <c r="F29" s="411"/>
      <c r="G29" s="411"/>
      <c r="H29" s="411"/>
      <c r="I29" s="411"/>
      <c r="J29" s="411"/>
      <c r="K29" s="412"/>
      <c r="L29" s="407">
        <v>12</v>
      </c>
      <c r="M29" s="408"/>
      <c r="N29" s="408"/>
      <c r="O29" s="408"/>
      <c r="P29" s="409"/>
      <c r="Q29" s="407">
        <v>2210</v>
      </c>
      <c r="R29" s="408"/>
      <c r="S29" s="408"/>
      <c r="T29" s="408"/>
      <c r="U29" s="408"/>
      <c r="V29" s="409"/>
      <c r="W29" s="498"/>
      <c r="X29" s="499"/>
      <c r="Y29" s="500"/>
      <c r="Z29" s="410" t="s">
        <v>193</v>
      </c>
      <c r="AA29" s="411"/>
      <c r="AB29" s="411"/>
      <c r="AC29" s="411"/>
      <c r="AD29" s="411"/>
      <c r="AE29" s="411"/>
      <c r="AF29" s="411"/>
      <c r="AG29" s="412"/>
      <c r="AH29" s="407">
        <v>150</v>
      </c>
      <c r="AI29" s="408"/>
      <c r="AJ29" s="408"/>
      <c r="AK29" s="408"/>
      <c r="AL29" s="409"/>
      <c r="AM29" s="407">
        <v>460650</v>
      </c>
      <c r="AN29" s="408"/>
      <c r="AO29" s="408"/>
      <c r="AP29" s="408"/>
      <c r="AQ29" s="408"/>
      <c r="AR29" s="409"/>
      <c r="AS29" s="407">
        <v>3071</v>
      </c>
      <c r="AT29" s="408"/>
      <c r="AU29" s="408"/>
      <c r="AV29" s="408"/>
      <c r="AW29" s="408"/>
      <c r="AX29" s="467"/>
      <c r="AY29" s="474"/>
      <c r="AZ29" s="475"/>
      <c r="BA29" s="475"/>
      <c r="BB29" s="476"/>
      <c r="BC29" s="468" t="s">
        <v>194</v>
      </c>
      <c r="BD29" s="469"/>
      <c r="BE29" s="469"/>
      <c r="BF29" s="469"/>
      <c r="BG29" s="469"/>
      <c r="BH29" s="469"/>
      <c r="BI29" s="469"/>
      <c r="BJ29" s="469"/>
      <c r="BK29" s="469"/>
      <c r="BL29" s="469"/>
      <c r="BM29" s="470"/>
      <c r="BN29" s="454">
        <v>24189</v>
      </c>
      <c r="BO29" s="455"/>
      <c r="BP29" s="455"/>
      <c r="BQ29" s="455"/>
      <c r="BR29" s="455"/>
      <c r="BS29" s="455"/>
      <c r="BT29" s="455"/>
      <c r="BU29" s="456"/>
      <c r="BV29" s="454">
        <v>171559</v>
      </c>
      <c r="BW29" s="455"/>
      <c r="BX29" s="455"/>
      <c r="BY29" s="455"/>
      <c r="BZ29" s="455"/>
      <c r="CA29" s="455"/>
      <c r="CB29" s="455"/>
      <c r="CC29" s="456"/>
      <c r="CD29" s="190"/>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75"/>
      <c r="B30" s="436"/>
      <c r="C30" s="437"/>
      <c r="D30" s="438"/>
      <c r="E30" s="415"/>
      <c r="F30" s="416"/>
      <c r="G30" s="416"/>
      <c r="H30" s="416"/>
      <c r="I30" s="416"/>
      <c r="J30" s="416"/>
      <c r="K30" s="417"/>
      <c r="L30" s="418"/>
      <c r="M30" s="419"/>
      <c r="N30" s="419"/>
      <c r="O30" s="419"/>
      <c r="P30" s="420"/>
      <c r="Q30" s="418"/>
      <c r="R30" s="419"/>
      <c r="S30" s="419"/>
      <c r="T30" s="419"/>
      <c r="U30" s="419"/>
      <c r="V30" s="420"/>
      <c r="W30" s="421" t="s">
        <v>195</v>
      </c>
      <c r="X30" s="422"/>
      <c r="Y30" s="422"/>
      <c r="Z30" s="422"/>
      <c r="AA30" s="422"/>
      <c r="AB30" s="422"/>
      <c r="AC30" s="422"/>
      <c r="AD30" s="422"/>
      <c r="AE30" s="422"/>
      <c r="AF30" s="422"/>
      <c r="AG30" s="423"/>
      <c r="AH30" s="424">
        <v>98.6</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52</v>
      </c>
      <c r="BD30" s="428"/>
      <c r="BE30" s="428"/>
      <c r="BF30" s="428"/>
      <c r="BG30" s="428"/>
      <c r="BH30" s="428"/>
      <c r="BI30" s="428"/>
      <c r="BJ30" s="428"/>
      <c r="BK30" s="428"/>
      <c r="BL30" s="428"/>
      <c r="BM30" s="429"/>
      <c r="BN30" s="488">
        <v>1130619</v>
      </c>
      <c r="BO30" s="489"/>
      <c r="BP30" s="489"/>
      <c r="BQ30" s="489"/>
      <c r="BR30" s="489"/>
      <c r="BS30" s="489"/>
      <c r="BT30" s="489"/>
      <c r="BU30" s="490"/>
      <c r="BV30" s="488">
        <v>839491</v>
      </c>
      <c r="BW30" s="489"/>
      <c r="BX30" s="489"/>
      <c r="BY30" s="489"/>
      <c r="BZ30" s="489"/>
      <c r="CA30" s="489"/>
      <c r="CB30" s="489"/>
      <c r="CC30" s="490"/>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413" t="s">
        <v>196</v>
      </c>
      <c r="D32" s="413"/>
      <c r="E32" s="413"/>
      <c r="F32" s="413"/>
      <c r="G32" s="413"/>
      <c r="H32" s="413"/>
      <c r="I32" s="413"/>
      <c r="J32" s="413"/>
      <c r="K32" s="413"/>
      <c r="L32" s="413"/>
      <c r="M32" s="413"/>
      <c r="N32" s="413"/>
      <c r="O32" s="413"/>
      <c r="P32" s="413"/>
      <c r="Q32" s="413"/>
      <c r="R32" s="413"/>
      <c r="S32" s="413"/>
      <c r="U32" s="414" t="s">
        <v>197</v>
      </c>
      <c r="V32" s="414"/>
      <c r="W32" s="414"/>
      <c r="X32" s="414"/>
      <c r="Y32" s="414"/>
      <c r="Z32" s="414"/>
      <c r="AA32" s="414"/>
      <c r="AB32" s="414"/>
      <c r="AC32" s="414"/>
      <c r="AD32" s="414"/>
      <c r="AE32" s="414"/>
      <c r="AF32" s="414"/>
      <c r="AG32" s="414"/>
      <c r="AH32" s="414"/>
      <c r="AI32" s="414"/>
      <c r="AJ32" s="414"/>
      <c r="AK32" s="414"/>
      <c r="AM32" s="414" t="s">
        <v>198</v>
      </c>
      <c r="AN32" s="414"/>
      <c r="AO32" s="414"/>
      <c r="AP32" s="414"/>
      <c r="AQ32" s="414"/>
      <c r="AR32" s="414"/>
      <c r="AS32" s="414"/>
      <c r="AT32" s="414"/>
      <c r="AU32" s="414"/>
      <c r="AV32" s="414"/>
      <c r="AW32" s="414"/>
      <c r="AX32" s="414"/>
      <c r="AY32" s="414"/>
      <c r="AZ32" s="414"/>
      <c r="BA32" s="414"/>
      <c r="BB32" s="414"/>
      <c r="BC32" s="414"/>
      <c r="BE32" s="414" t="s">
        <v>199</v>
      </c>
      <c r="BF32" s="414"/>
      <c r="BG32" s="414"/>
      <c r="BH32" s="414"/>
      <c r="BI32" s="414"/>
      <c r="BJ32" s="414"/>
      <c r="BK32" s="414"/>
      <c r="BL32" s="414"/>
      <c r="BM32" s="414"/>
      <c r="BN32" s="414"/>
      <c r="BO32" s="414"/>
      <c r="BP32" s="414"/>
      <c r="BQ32" s="414"/>
      <c r="BR32" s="414"/>
      <c r="BS32" s="414"/>
      <c r="BT32" s="414"/>
      <c r="BU32" s="414"/>
      <c r="BW32" s="414" t="s">
        <v>200</v>
      </c>
      <c r="BX32" s="414"/>
      <c r="BY32" s="414"/>
      <c r="BZ32" s="414"/>
      <c r="CA32" s="414"/>
      <c r="CB32" s="414"/>
      <c r="CC32" s="414"/>
      <c r="CD32" s="414"/>
      <c r="CE32" s="414"/>
      <c r="CF32" s="414"/>
      <c r="CG32" s="414"/>
      <c r="CH32" s="414"/>
      <c r="CI32" s="414"/>
      <c r="CJ32" s="414"/>
      <c r="CK32" s="414"/>
      <c r="CL32" s="414"/>
      <c r="CM32" s="414"/>
      <c r="CO32" s="414" t="s">
        <v>201</v>
      </c>
      <c r="CP32" s="414"/>
      <c r="CQ32" s="414"/>
      <c r="CR32" s="414"/>
      <c r="CS32" s="414"/>
      <c r="CT32" s="414"/>
      <c r="CU32" s="414"/>
      <c r="CV32" s="414"/>
      <c r="CW32" s="414"/>
      <c r="CX32" s="414"/>
      <c r="CY32" s="414"/>
      <c r="CZ32" s="414"/>
      <c r="DA32" s="414"/>
      <c r="DB32" s="414"/>
      <c r="DC32" s="414"/>
      <c r="DD32" s="414"/>
      <c r="DE32" s="414"/>
      <c r="DI32" s="198"/>
    </row>
    <row r="33" spans="1:113" ht="13.5" customHeight="1" x14ac:dyDescent="0.2">
      <c r="A33" s="175"/>
      <c r="B33" s="199"/>
      <c r="C33" s="406" t="s">
        <v>202</v>
      </c>
      <c r="D33" s="406"/>
      <c r="E33" s="405" t="s">
        <v>203</v>
      </c>
      <c r="F33" s="405"/>
      <c r="G33" s="405"/>
      <c r="H33" s="405"/>
      <c r="I33" s="405"/>
      <c r="J33" s="405"/>
      <c r="K33" s="405"/>
      <c r="L33" s="405"/>
      <c r="M33" s="405"/>
      <c r="N33" s="405"/>
      <c r="O33" s="405"/>
      <c r="P33" s="405"/>
      <c r="Q33" s="405"/>
      <c r="R33" s="405"/>
      <c r="S33" s="405"/>
      <c r="T33" s="200"/>
      <c r="U33" s="406" t="s">
        <v>204</v>
      </c>
      <c r="V33" s="406"/>
      <c r="W33" s="405" t="s">
        <v>205</v>
      </c>
      <c r="X33" s="405"/>
      <c r="Y33" s="405"/>
      <c r="Z33" s="405"/>
      <c r="AA33" s="405"/>
      <c r="AB33" s="405"/>
      <c r="AC33" s="405"/>
      <c r="AD33" s="405"/>
      <c r="AE33" s="405"/>
      <c r="AF33" s="405"/>
      <c r="AG33" s="405"/>
      <c r="AH33" s="405"/>
      <c r="AI33" s="405"/>
      <c r="AJ33" s="405"/>
      <c r="AK33" s="405"/>
      <c r="AL33" s="200"/>
      <c r="AM33" s="406" t="s">
        <v>202</v>
      </c>
      <c r="AN33" s="406"/>
      <c r="AO33" s="405" t="s">
        <v>206</v>
      </c>
      <c r="AP33" s="405"/>
      <c r="AQ33" s="405"/>
      <c r="AR33" s="405"/>
      <c r="AS33" s="405"/>
      <c r="AT33" s="405"/>
      <c r="AU33" s="405"/>
      <c r="AV33" s="405"/>
      <c r="AW33" s="405"/>
      <c r="AX33" s="405"/>
      <c r="AY33" s="405"/>
      <c r="AZ33" s="405"/>
      <c r="BA33" s="405"/>
      <c r="BB33" s="405"/>
      <c r="BC33" s="405"/>
      <c r="BD33" s="201"/>
      <c r="BE33" s="405" t="s">
        <v>207</v>
      </c>
      <c r="BF33" s="405"/>
      <c r="BG33" s="405" t="s">
        <v>208</v>
      </c>
      <c r="BH33" s="405"/>
      <c r="BI33" s="405"/>
      <c r="BJ33" s="405"/>
      <c r="BK33" s="405"/>
      <c r="BL33" s="405"/>
      <c r="BM33" s="405"/>
      <c r="BN33" s="405"/>
      <c r="BO33" s="405"/>
      <c r="BP33" s="405"/>
      <c r="BQ33" s="405"/>
      <c r="BR33" s="405"/>
      <c r="BS33" s="405"/>
      <c r="BT33" s="405"/>
      <c r="BU33" s="405"/>
      <c r="BV33" s="201"/>
      <c r="BW33" s="406" t="s">
        <v>207</v>
      </c>
      <c r="BX33" s="406"/>
      <c r="BY33" s="405" t="s">
        <v>209</v>
      </c>
      <c r="BZ33" s="405"/>
      <c r="CA33" s="405"/>
      <c r="CB33" s="405"/>
      <c r="CC33" s="405"/>
      <c r="CD33" s="405"/>
      <c r="CE33" s="405"/>
      <c r="CF33" s="405"/>
      <c r="CG33" s="405"/>
      <c r="CH33" s="405"/>
      <c r="CI33" s="405"/>
      <c r="CJ33" s="405"/>
      <c r="CK33" s="405"/>
      <c r="CL33" s="405"/>
      <c r="CM33" s="405"/>
      <c r="CN33" s="200"/>
      <c r="CO33" s="406" t="s">
        <v>202</v>
      </c>
      <c r="CP33" s="406"/>
      <c r="CQ33" s="405" t="s">
        <v>210</v>
      </c>
      <c r="CR33" s="405"/>
      <c r="CS33" s="405"/>
      <c r="CT33" s="405"/>
      <c r="CU33" s="405"/>
      <c r="CV33" s="405"/>
      <c r="CW33" s="405"/>
      <c r="CX33" s="405"/>
      <c r="CY33" s="405"/>
      <c r="CZ33" s="405"/>
      <c r="DA33" s="405"/>
      <c r="DB33" s="405"/>
      <c r="DC33" s="405"/>
      <c r="DD33" s="405"/>
      <c r="DE33" s="405"/>
      <c r="DF33" s="200"/>
      <c r="DG33" s="404" t="s">
        <v>211</v>
      </c>
      <c r="DH33" s="404"/>
      <c r="DI33" s="202"/>
    </row>
    <row r="34" spans="1:113" ht="32.25" customHeight="1" x14ac:dyDescent="0.2">
      <c r="A34" s="175"/>
      <c r="B34" s="199"/>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75"/>
      <c r="U34" s="402">
        <f>IF(W34="","",MAX(C34:D43)+1)</f>
        <v>3</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75"/>
      <c r="AM34" s="402">
        <f>IF(AO34="","",MAX(C34:D43,U34:V43)+1)</f>
        <v>6</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75"/>
      <c r="BE34" s="402">
        <f>IF(BG34="","",MAX(C34:D43,U34:V43,AM34:AN43)+1)</f>
        <v>7</v>
      </c>
      <c r="BF34" s="402"/>
      <c r="BG34" s="403" t="str">
        <f>IF('各会計、関係団体の財政状況及び健全化判断比率'!B32="","",'各会計、関係団体の財政状況及び健全化判断比率'!B32)</f>
        <v>下水道事業特別会計</v>
      </c>
      <c r="BH34" s="403"/>
      <c r="BI34" s="403"/>
      <c r="BJ34" s="403"/>
      <c r="BK34" s="403"/>
      <c r="BL34" s="403"/>
      <c r="BM34" s="403"/>
      <c r="BN34" s="403"/>
      <c r="BO34" s="403"/>
      <c r="BP34" s="403"/>
      <c r="BQ34" s="403"/>
      <c r="BR34" s="403"/>
      <c r="BS34" s="403"/>
      <c r="BT34" s="403"/>
      <c r="BU34" s="403"/>
      <c r="BV34" s="175"/>
      <c r="BW34" s="402">
        <f>IF(BY34="","",MAX(C34:D43,U34:V43,AM34:AN43,BE34:BF43)+1)</f>
        <v>9</v>
      </c>
      <c r="BX34" s="402"/>
      <c r="BY34" s="403" t="str">
        <f>IF('各会計、関係団体の財政状況及び健全化判断比率'!B68="","",'各会計、関係団体の財政状況及び健全化判断比率'!B68)</f>
        <v>会津若松地方広域市町村圏整備組合一般会計</v>
      </c>
      <c r="BZ34" s="403"/>
      <c r="CA34" s="403"/>
      <c r="CB34" s="403"/>
      <c r="CC34" s="403"/>
      <c r="CD34" s="403"/>
      <c r="CE34" s="403"/>
      <c r="CF34" s="403"/>
      <c r="CG34" s="403"/>
      <c r="CH34" s="403"/>
      <c r="CI34" s="403"/>
      <c r="CJ34" s="403"/>
      <c r="CK34" s="403"/>
      <c r="CL34" s="403"/>
      <c r="CM34" s="403"/>
      <c r="CN34" s="175"/>
      <c r="CO34" s="402">
        <f>IF(CQ34="","",MAX(C34:D43,U34:V43,AM34:AN43,BE34:BF43,BW34:BX43)+1)</f>
        <v>18</v>
      </c>
      <c r="CP34" s="402"/>
      <c r="CQ34" s="403" t="str">
        <f>IF('各会計、関係団体の財政状況及び健全化判断比率'!BS7="","",'各会計、関係団体の財政状況及び健全化判断比率'!BS7)</f>
        <v>株式会社湯川会津坂下</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202"/>
    </row>
    <row r="35" spans="1:113" ht="32.25" customHeight="1" x14ac:dyDescent="0.2">
      <c r="A35" s="175"/>
      <c r="B35" s="199"/>
      <c r="C35" s="402">
        <f>IF(E35="","",C34+1)</f>
        <v>2</v>
      </c>
      <c r="D35" s="402"/>
      <c r="E35" s="403" t="str">
        <f>IF('各会計、関係団体の財政状況及び健全化判断比率'!B8="","",'各会計、関係団体の財政状況及び健全化判断比率'!B8)</f>
        <v>坂下東第一地区土地区画整理事業特別会計</v>
      </c>
      <c r="F35" s="403"/>
      <c r="G35" s="403"/>
      <c r="H35" s="403"/>
      <c r="I35" s="403"/>
      <c r="J35" s="403"/>
      <c r="K35" s="403"/>
      <c r="L35" s="403"/>
      <c r="M35" s="403"/>
      <c r="N35" s="403"/>
      <c r="O35" s="403"/>
      <c r="P35" s="403"/>
      <c r="Q35" s="403"/>
      <c r="R35" s="403"/>
      <c r="S35" s="403"/>
      <c r="T35" s="175"/>
      <c r="U35" s="402">
        <f>IF(W35="","",U34+1)</f>
        <v>4</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75"/>
      <c r="AM35" s="402" t="str">
        <f t="shared" ref="AM35:AM43" si="0">IF(AO35="","",AM34+1)</f>
        <v/>
      </c>
      <c r="AN35" s="402"/>
      <c r="AO35" s="403"/>
      <c r="AP35" s="403"/>
      <c r="AQ35" s="403"/>
      <c r="AR35" s="403"/>
      <c r="AS35" s="403"/>
      <c r="AT35" s="403"/>
      <c r="AU35" s="403"/>
      <c r="AV35" s="403"/>
      <c r="AW35" s="403"/>
      <c r="AX35" s="403"/>
      <c r="AY35" s="403"/>
      <c r="AZ35" s="403"/>
      <c r="BA35" s="403"/>
      <c r="BB35" s="403"/>
      <c r="BC35" s="403"/>
      <c r="BD35" s="175"/>
      <c r="BE35" s="402">
        <f t="shared" ref="BE35:BE43" si="1">IF(BG35="","",BE34+1)</f>
        <v>8</v>
      </c>
      <c r="BF35" s="402"/>
      <c r="BG35" s="403" t="str">
        <f>IF('各会計、関係団体の財政状況及び健全化判断比率'!B33="","",'各会計、関係団体の財政状況及び健全化判断比率'!B33)</f>
        <v>農業集落排水事業特別会計</v>
      </c>
      <c r="BH35" s="403"/>
      <c r="BI35" s="403"/>
      <c r="BJ35" s="403"/>
      <c r="BK35" s="403"/>
      <c r="BL35" s="403"/>
      <c r="BM35" s="403"/>
      <c r="BN35" s="403"/>
      <c r="BO35" s="403"/>
      <c r="BP35" s="403"/>
      <c r="BQ35" s="403"/>
      <c r="BR35" s="403"/>
      <c r="BS35" s="403"/>
      <c r="BT35" s="403"/>
      <c r="BU35" s="403"/>
      <c r="BV35" s="175"/>
      <c r="BW35" s="402">
        <f t="shared" ref="BW35:BW43" si="2">IF(BY35="","",BW34+1)</f>
        <v>10</v>
      </c>
      <c r="BX35" s="402"/>
      <c r="BY35" s="403" t="str">
        <f>IF('各会計、関係団体の財政状況及び健全化判断比率'!B69="","",'各会計、関係団体の財政状況及び健全化判断比率'!B69)</f>
        <v>会津若松地方広域市町村圏整備組合水道用水供給事業会計</v>
      </c>
      <c r="BZ35" s="403"/>
      <c r="CA35" s="403"/>
      <c r="CB35" s="403"/>
      <c r="CC35" s="403"/>
      <c r="CD35" s="403"/>
      <c r="CE35" s="403"/>
      <c r="CF35" s="403"/>
      <c r="CG35" s="403"/>
      <c r="CH35" s="403"/>
      <c r="CI35" s="403"/>
      <c r="CJ35" s="403"/>
      <c r="CK35" s="403"/>
      <c r="CL35" s="403"/>
      <c r="CM35" s="403"/>
      <c r="CN35" s="175"/>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202"/>
    </row>
    <row r="36" spans="1:113" ht="32.25" customHeight="1" x14ac:dyDescent="0.2">
      <c r="A36" s="175"/>
      <c r="B36" s="199"/>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75"/>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75"/>
      <c r="AM36" s="402" t="str">
        <f t="shared" si="0"/>
        <v/>
      </c>
      <c r="AN36" s="402"/>
      <c r="AO36" s="403"/>
      <c r="AP36" s="403"/>
      <c r="AQ36" s="403"/>
      <c r="AR36" s="403"/>
      <c r="AS36" s="403"/>
      <c r="AT36" s="403"/>
      <c r="AU36" s="403"/>
      <c r="AV36" s="403"/>
      <c r="AW36" s="403"/>
      <c r="AX36" s="403"/>
      <c r="AY36" s="403"/>
      <c r="AZ36" s="403"/>
      <c r="BA36" s="403"/>
      <c r="BB36" s="403"/>
      <c r="BC36" s="403"/>
      <c r="BD36" s="175"/>
      <c r="BE36" s="402" t="str">
        <f t="shared" si="1"/>
        <v/>
      </c>
      <c r="BF36" s="402"/>
      <c r="BG36" s="403"/>
      <c r="BH36" s="403"/>
      <c r="BI36" s="403"/>
      <c r="BJ36" s="403"/>
      <c r="BK36" s="403"/>
      <c r="BL36" s="403"/>
      <c r="BM36" s="403"/>
      <c r="BN36" s="403"/>
      <c r="BO36" s="403"/>
      <c r="BP36" s="403"/>
      <c r="BQ36" s="403"/>
      <c r="BR36" s="403"/>
      <c r="BS36" s="403"/>
      <c r="BT36" s="403"/>
      <c r="BU36" s="403"/>
      <c r="BV36" s="175"/>
      <c r="BW36" s="402">
        <f t="shared" si="2"/>
        <v>11</v>
      </c>
      <c r="BX36" s="402"/>
      <c r="BY36" s="403" t="str">
        <f>IF('各会計、関係団体の財政状況及び健全化判断比率'!B70="","",'各会計、関係団体の財政状況及び健全化判断比率'!B70)</f>
        <v>福島県市町村総合事務組合一般会計</v>
      </c>
      <c r="BZ36" s="403"/>
      <c r="CA36" s="403"/>
      <c r="CB36" s="403"/>
      <c r="CC36" s="403"/>
      <c r="CD36" s="403"/>
      <c r="CE36" s="403"/>
      <c r="CF36" s="403"/>
      <c r="CG36" s="403"/>
      <c r="CH36" s="403"/>
      <c r="CI36" s="403"/>
      <c r="CJ36" s="403"/>
      <c r="CK36" s="403"/>
      <c r="CL36" s="403"/>
      <c r="CM36" s="403"/>
      <c r="CN36" s="175"/>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202"/>
    </row>
    <row r="37" spans="1:113" ht="32.25" customHeight="1" x14ac:dyDescent="0.2">
      <c r="A37" s="175"/>
      <c r="B37" s="199"/>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75"/>
      <c r="U37" s="402" t="str">
        <f t="shared" si="4"/>
        <v/>
      </c>
      <c r="V37" s="402"/>
      <c r="W37" s="403"/>
      <c r="X37" s="403"/>
      <c r="Y37" s="403"/>
      <c r="Z37" s="403"/>
      <c r="AA37" s="403"/>
      <c r="AB37" s="403"/>
      <c r="AC37" s="403"/>
      <c r="AD37" s="403"/>
      <c r="AE37" s="403"/>
      <c r="AF37" s="403"/>
      <c r="AG37" s="403"/>
      <c r="AH37" s="403"/>
      <c r="AI37" s="403"/>
      <c r="AJ37" s="403"/>
      <c r="AK37" s="403"/>
      <c r="AL37" s="175"/>
      <c r="AM37" s="402" t="str">
        <f t="shared" si="0"/>
        <v/>
      </c>
      <c r="AN37" s="402"/>
      <c r="AO37" s="403"/>
      <c r="AP37" s="403"/>
      <c r="AQ37" s="403"/>
      <c r="AR37" s="403"/>
      <c r="AS37" s="403"/>
      <c r="AT37" s="403"/>
      <c r="AU37" s="403"/>
      <c r="AV37" s="403"/>
      <c r="AW37" s="403"/>
      <c r="AX37" s="403"/>
      <c r="AY37" s="403"/>
      <c r="AZ37" s="403"/>
      <c r="BA37" s="403"/>
      <c r="BB37" s="403"/>
      <c r="BC37" s="403"/>
      <c r="BD37" s="175"/>
      <c r="BE37" s="402" t="str">
        <f t="shared" si="1"/>
        <v/>
      </c>
      <c r="BF37" s="402"/>
      <c r="BG37" s="403"/>
      <c r="BH37" s="403"/>
      <c r="BI37" s="403"/>
      <c r="BJ37" s="403"/>
      <c r="BK37" s="403"/>
      <c r="BL37" s="403"/>
      <c r="BM37" s="403"/>
      <c r="BN37" s="403"/>
      <c r="BO37" s="403"/>
      <c r="BP37" s="403"/>
      <c r="BQ37" s="403"/>
      <c r="BR37" s="403"/>
      <c r="BS37" s="403"/>
      <c r="BT37" s="403"/>
      <c r="BU37" s="403"/>
      <c r="BV37" s="175"/>
      <c r="BW37" s="402">
        <f t="shared" si="2"/>
        <v>12</v>
      </c>
      <c r="BX37" s="402"/>
      <c r="BY37" s="403" t="str">
        <f>IF('各会計、関係団体の財政状況及び健全化判断比率'!B71="","",'各会計、関係団体の財政状況及び健全化判断比率'!B71)</f>
        <v>福島県市町村総合事務組合消防補償等特別会計</v>
      </c>
      <c r="BZ37" s="403"/>
      <c r="CA37" s="403"/>
      <c r="CB37" s="403"/>
      <c r="CC37" s="403"/>
      <c r="CD37" s="403"/>
      <c r="CE37" s="403"/>
      <c r="CF37" s="403"/>
      <c r="CG37" s="403"/>
      <c r="CH37" s="403"/>
      <c r="CI37" s="403"/>
      <c r="CJ37" s="403"/>
      <c r="CK37" s="403"/>
      <c r="CL37" s="403"/>
      <c r="CM37" s="403"/>
      <c r="CN37" s="175"/>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202"/>
    </row>
    <row r="38" spans="1:113" ht="32.25" customHeight="1" x14ac:dyDescent="0.2">
      <c r="A38" s="175"/>
      <c r="B38" s="199"/>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75"/>
      <c r="U38" s="402" t="str">
        <f t="shared" si="4"/>
        <v/>
      </c>
      <c r="V38" s="402"/>
      <c r="W38" s="403"/>
      <c r="X38" s="403"/>
      <c r="Y38" s="403"/>
      <c r="Z38" s="403"/>
      <c r="AA38" s="403"/>
      <c r="AB38" s="403"/>
      <c r="AC38" s="403"/>
      <c r="AD38" s="403"/>
      <c r="AE38" s="403"/>
      <c r="AF38" s="403"/>
      <c r="AG38" s="403"/>
      <c r="AH38" s="403"/>
      <c r="AI38" s="403"/>
      <c r="AJ38" s="403"/>
      <c r="AK38" s="403"/>
      <c r="AL38" s="175"/>
      <c r="AM38" s="402" t="str">
        <f t="shared" si="0"/>
        <v/>
      </c>
      <c r="AN38" s="402"/>
      <c r="AO38" s="403"/>
      <c r="AP38" s="403"/>
      <c r="AQ38" s="403"/>
      <c r="AR38" s="403"/>
      <c r="AS38" s="403"/>
      <c r="AT38" s="403"/>
      <c r="AU38" s="403"/>
      <c r="AV38" s="403"/>
      <c r="AW38" s="403"/>
      <c r="AX38" s="403"/>
      <c r="AY38" s="403"/>
      <c r="AZ38" s="403"/>
      <c r="BA38" s="403"/>
      <c r="BB38" s="403"/>
      <c r="BC38" s="403"/>
      <c r="BD38" s="175"/>
      <c r="BE38" s="402" t="str">
        <f t="shared" si="1"/>
        <v/>
      </c>
      <c r="BF38" s="402"/>
      <c r="BG38" s="403"/>
      <c r="BH38" s="403"/>
      <c r="BI38" s="403"/>
      <c r="BJ38" s="403"/>
      <c r="BK38" s="403"/>
      <c r="BL38" s="403"/>
      <c r="BM38" s="403"/>
      <c r="BN38" s="403"/>
      <c r="BO38" s="403"/>
      <c r="BP38" s="403"/>
      <c r="BQ38" s="403"/>
      <c r="BR38" s="403"/>
      <c r="BS38" s="403"/>
      <c r="BT38" s="403"/>
      <c r="BU38" s="403"/>
      <c r="BV38" s="175"/>
      <c r="BW38" s="402">
        <f t="shared" si="2"/>
        <v>13</v>
      </c>
      <c r="BX38" s="402"/>
      <c r="BY38" s="403" t="str">
        <f>IF('各会計、関係団体の財政状況及び健全化判断比率'!B72="","",'各会計、関係団体の財政状況及び健全化判断比率'!B72)</f>
        <v>福島県市町村総合事務組合消防賞じゅつ金特別会計</v>
      </c>
      <c r="BZ38" s="403"/>
      <c r="CA38" s="403"/>
      <c r="CB38" s="403"/>
      <c r="CC38" s="403"/>
      <c r="CD38" s="403"/>
      <c r="CE38" s="403"/>
      <c r="CF38" s="403"/>
      <c r="CG38" s="403"/>
      <c r="CH38" s="403"/>
      <c r="CI38" s="403"/>
      <c r="CJ38" s="403"/>
      <c r="CK38" s="403"/>
      <c r="CL38" s="403"/>
      <c r="CM38" s="403"/>
      <c r="CN38" s="175"/>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202"/>
    </row>
    <row r="39" spans="1:113" ht="32.25" customHeight="1" x14ac:dyDescent="0.2">
      <c r="A39" s="175"/>
      <c r="B39" s="199"/>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75"/>
      <c r="U39" s="402" t="str">
        <f t="shared" si="4"/>
        <v/>
      </c>
      <c r="V39" s="402"/>
      <c r="W39" s="403"/>
      <c r="X39" s="403"/>
      <c r="Y39" s="403"/>
      <c r="Z39" s="403"/>
      <c r="AA39" s="403"/>
      <c r="AB39" s="403"/>
      <c r="AC39" s="403"/>
      <c r="AD39" s="403"/>
      <c r="AE39" s="403"/>
      <c r="AF39" s="403"/>
      <c r="AG39" s="403"/>
      <c r="AH39" s="403"/>
      <c r="AI39" s="403"/>
      <c r="AJ39" s="403"/>
      <c r="AK39" s="403"/>
      <c r="AL39" s="175"/>
      <c r="AM39" s="402" t="str">
        <f t="shared" si="0"/>
        <v/>
      </c>
      <c r="AN39" s="402"/>
      <c r="AO39" s="403"/>
      <c r="AP39" s="403"/>
      <c r="AQ39" s="403"/>
      <c r="AR39" s="403"/>
      <c r="AS39" s="403"/>
      <c r="AT39" s="403"/>
      <c r="AU39" s="403"/>
      <c r="AV39" s="403"/>
      <c r="AW39" s="403"/>
      <c r="AX39" s="403"/>
      <c r="AY39" s="403"/>
      <c r="AZ39" s="403"/>
      <c r="BA39" s="403"/>
      <c r="BB39" s="403"/>
      <c r="BC39" s="403"/>
      <c r="BD39" s="175"/>
      <c r="BE39" s="402" t="str">
        <f t="shared" si="1"/>
        <v/>
      </c>
      <c r="BF39" s="402"/>
      <c r="BG39" s="403"/>
      <c r="BH39" s="403"/>
      <c r="BI39" s="403"/>
      <c r="BJ39" s="403"/>
      <c r="BK39" s="403"/>
      <c r="BL39" s="403"/>
      <c r="BM39" s="403"/>
      <c r="BN39" s="403"/>
      <c r="BO39" s="403"/>
      <c r="BP39" s="403"/>
      <c r="BQ39" s="403"/>
      <c r="BR39" s="403"/>
      <c r="BS39" s="403"/>
      <c r="BT39" s="403"/>
      <c r="BU39" s="403"/>
      <c r="BV39" s="175"/>
      <c r="BW39" s="402">
        <f t="shared" si="2"/>
        <v>14</v>
      </c>
      <c r="BX39" s="402"/>
      <c r="BY39" s="403" t="str">
        <f>IF('各会計、関係団体の財政状況及び健全化判断比率'!B73="","",'各会計、関係団体の財政状況及び健全化判断比率'!B73)</f>
        <v>福島県市町村総合事務組合非常勤職員公務災害補償特別会計</v>
      </c>
      <c r="BZ39" s="403"/>
      <c r="CA39" s="403"/>
      <c r="CB39" s="403"/>
      <c r="CC39" s="403"/>
      <c r="CD39" s="403"/>
      <c r="CE39" s="403"/>
      <c r="CF39" s="403"/>
      <c r="CG39" s="403"/>
      <c r="CH39" s="403"/>
      <c r="CI39" s="403"/>
      <c r="CJ39" s="403"/>
      <c r="CK39" s="403"/>
      <c r="CL39" s="403"/>
      <c r="CM39" s="403"/>
      <c r="CN39" s="175"/>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202"/>
    </row>
    <row r="40" spans="1:113" ht="32.25" customHeight="1" x14ac:dyDescent="0.2">
      <c r="A40" s="175"/>
      <c r="B40" s="199"/>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75"/>
      <c r="U40" s="402" t="str">
        <f t="shared" si="4"/>
        <v/>
      </c>
      <c r="V40" s="402"/>
      <c r="W40" s="403"/>
      <c r="X40" s="403"/>
      <c r="Y40" s="403"/>
      <c r="Z40" s="403"/>
      <c r="AA40" s="403"/>
      <c r="AB40" s="403"/>
      <c r="AC40" s="403"/>
      <c r="AD40" s="403"/>
      <c r="AE40" s="403"/>
      <c r="AF40" s="403"/>
      <c r="AG40" s="403"/>
      <c r="AH40" s="403"/>
      <c r="AI40" s="403"/>
      <c r="AJ40" s="403"/>
      <c r="AK40" s="403"/>
      <c r="AL40" s="175"/>
      <c r="AM40" s="402" t="str">
        <f t="shared" si="0"/>
        <v/>
      </c>
      <c r="AN40" s="402"/>
      <c r="AO40" s="403"/>
      <c r="AP40" s="403"/>
      <c r="AQ40" s="403"/>
      <c r="AR40" s="403"/>
      <c r="AS40" s="403"/>
      <c r="AT40" s="403"/>
      <c r="AU40" s="403"/>
      <c r="AV40" s="403"/>
      <c r="AW40" s="403"/>
      <c r="AX40" s="403"/>
      <c r="AY40" s="403"/>
      <c r="AZ40" s="403"/>
      <c r="BA40" s="403"/>
      <c r="BB40" s="403"/>
      <c r="BC40" s="403"/>
      <c r="BD40" s="175"/>
      <c r="BE40" s="402" t="str">
        <f t="shared" si="1"/>
        <v/>
      </c>
      <c r="BF40" s="402"/>
      <c r="BG40" s="403"/>
      <c r="BH40" s="403"/>
      <c r="BI40" s="403"/>
      <c r="BJ40" s="403"/>
      <c r="BK40" s="403"/>
      <c r="BL40" s="403"/>
      <c r="BM40" s="403"/>
      <c r="BN40" s="403"/>
      <c r="BO40" s="403"/>
      <c r="BP40" s="403"/>
      <c r="BQ40" s="403"/>
      <c r="BR40" s="403"/>
      <c r="BS40" s="403"/>
      <c r="BT40" s="403"/>
      <c r="BU40" s="403"/>
      <c r="BV40" s="175"/>
      <c r="BW40" s="402">
        <f t="shared" si="2"/>
        <v>15</v>
      </c>
      <c r="BX40" s="402"/>
      <c r="BY40" s="403" t="str">
        <f>IF('各会計、関係団体の財政状況及び健全化判断比率'!B74="","",'各会計、関係団体の財政状況及び健全化判断比率'!B74)</f>
        <v>福島県市町村総合事務組合自治会館管理特別会計</v>
      </c>
      <c r="BZ40" s="403"/>
      <c r="CA40" s="403"/>
      <c r="CB40" s="403"/>
      <c r="CC40" s="403"/>
      <c r="CD40" s="403"/>
      <c r="CE40" s="403"/>
      <c r="CF40" s="403"/>
      <c r="CG40" s="403"/>
      <c r="CH40" s="403"/>
      <c r="CI40" s="403"/>
      <c r="CJ40" s="403"/>
      <c r="CK40" s="403"/>
      <c r="CL40" s="403"/>
      <c r="CM40" s="403"/>
      <c r="CN40" s="175"/>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202"/>
    </row>
    <row r="41" spans="1:113" ht="32.25" customHeight="1" x14ac:dyDescent="0.2">
      <c r="A41" s="175"/>
      <c r="B41" s="199"/>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75"/>
      <c r="U41" s="402" t="str">
        <f t="shared" si="4"/>
        <v/>
      </c>
      <c r="V41" s="402"/>
      <c r="W41" s="403"/>
      <c r="X41" s="403"/>
      <c r="Y41" s="403"/>
      <c r="Z41" s="403"/>
      <c r="AA41" s="403"/>
      <c r="AB41" s="403"/>
      <c r="AC41" s="403"/>
      <c r="AD41" s="403"/>
      <c r="AE41" s="403"/>
      <c r="AF41" s="403"/>
      <c r="AG41" s="403"/>
      <c r="AH41" s="403"/>
      <c r="AI41" s="403"/>
      <c r="AJ41" s="403"/>
      <c r="AK41" s="403"/>
      <c r="AL41" s="175"/>
      <c r="AM41" s="402" t="str">
        <f t="shared" si="0"/>
        <v/>
      </c>
      <c r="AN41" s="402"/>
      <c r="AO41" s="403"/>
      <c r="AP41" s="403"/>
      <c r="AQ41" s="403"/>
      <c r="AR41" s="403"/>
      <c r="AS41" s="403"/>
      <c r="AT41" s="403"/>
      <c r="AU41" s="403"/>
      <c r="AV41" s="403"/>
      <c r="AW41" s="403"/>
      <c r="AX41" s="403"/>
      <c r="AY41" s="403"/>
      <c r="AZ41" s="403"/>
      <c r="BA41" s="403"/>
      <c r="BB41" s="403"/>
      <c r="BC41" s="403"/>
      <c r="BD41" s="175"/>
      <c r="BE41" s="402" t="str">
        <f t="shared" si="1"/>
        <v/>
      </c>
      <c r="BF41" s="402"/>
      <c r="BG41" s="403"/>
      <c r="BH41" s="403"/>
      <c r="BI41" s="403"/>
      <c r="BJ41" s="403"/>
      <c r="BK41" s="403"/>
      <c r="BL41" s="403"/>
      <c r="BM41" s="403"/>
      <c r="BN41" s="403"/>
      <c r="BO41" s="403"/>
      <c r="BP41" s="403"/>
      <c r="BQ41" s="403"/>
      <c r="BR41" s="403"/>
      <c r="BS41" s="403"/>
      <c r="BT41" s="403"/>
      <c r="BU41" s="403"/>
      <c r="BV41" s="175"/>
      <c r="BW41" s="402">
        <f t="shared" si="2"/>
        <v>16</v>
      </c>
      <c r="BX41" s="402"/>
      <c r="BY41" s="403" t="str">
        <f>IF('各会計、関係団体の財政状況及び健全化判断比率'!B75="","",'各会計、関係団体の財政状況及び健全化判断比率'!B75)</f>
        <v>福島県後期高齢者医療広域連合一般会計</v>
      </c>
      <c r="BZ41" s="403"/>
      <c r="CA41" s="403"/>
      <c r="CB41" s="403"/>
      <c r="CC41" s="403"/>
      <c r="CD41" s="403"/>
      <c r="CE41" s="403"/>
      <c r="CF41" s="403"/>
      <c r="CG41" s="403"/>
      <c r="CH41" s="403"/>
      <c r="CI41" s="403"/>
      <c r="CJ41" s="403"/>
      <c r="CK41" s="403"/>
      <c r="CL41" s="403"/>
      <c r="CM41" s="403"/>
      <c r="CN41" s="175"/>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202"/>
    </row>
    <row r="42" spans="1:113" ht="32.25" customHeight="1" x14ac:dyDescent="0.2">
      <c r="B42" s="199"/>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75"/>
      <c r="U42" s="402" t="str">
        <f t="shared" si="4"/>
        <v/>
      </c>
      <c r="V42" s="402"/>
      <c r="W42" s="403"/>
      <c r="X42" s="403"/>
      <c r="Y42" s="403"/>
      <c r="Z42" s="403"/>
      <c r="AA42" s="403"/>
      <c r="AB42" s="403"/>
      <c r="AC42" s="403"/>
      <c r="AD42" s="403"/>
      <c r="AE42" s="403"/>
      <c r="AF42" s="403"/>
      <c r="AG42" s="403"/>
      <c r="AH42" s="403"/>
      <c r="AI42" s="403"/>
      <c r="AJ42" s="403"/>
      <c r="AK42" s="403"/>
      <c r="AL42" s="175"/>
      <c r="AM42" s="402" t="str">
        <f t="shared" si="0"/>
        <v/>
      </c>
      <c r="AN42" s="402"/>
      <c r="AO42" s="403"/>
      <c r="AP42" s="403"/>
      <c r="AQ42" s="403"/>
      <c r="AR42" s="403"/>
      <c r="AS42" s="403"/>
      <c r="AT42" s="403"/>
      <c r="AU42" s="403"/>
      <c r="AV42" s="403"/>
      <c r="AW42" s="403"/>
      <c r="AX42" s="403"/>
      <c r="AY42" s="403"/>
      <c r="AZ42" s="403"/>
      <c r="BA42" s="403"/>
      <c r="BB42" s="403"/>
      <c r="BC42" s="403"/>
      <c r="BD42" s="175"/>
      <c r="BE42" s="402" t="str">
        <f t="shared" si="1"/>
        <v/>
      </c>
      <c r="BF42" s="402"/>
      <c r="BG42" s="403"/>
      <c r="BH42" s="403"/>
      <c r="BI42" s="403"/>
      <c r="BJ42" s="403"/>
      <c r="BK42" s="403"/>
      <c r="BL42" s="403"/>
      <c r="BM42" s="403"/>
      <c r="BN42" s="403"/>
      <c r="BO42" s="403"/>
      <c r="BP42" s="403"/>
      <c r="BQ42" s="403"/>
      <c r="BR42" s="403"/>
      <c r="BS42" s="403"/>
      <c r="BT42" s="403"/>
      <c r="BU42" s="403"/>
      <c r="BV42" s="175"/>
      <c r="BW42" s="402">
        <f t="shared" si="2"/>
        <v>17</v>
      </c>
      <c r="BX42" s="402"/>
      <c r="BY42" s="403" t="str">
        <f>IF('各会計、関係団体の財政状況及び健全化判断比率'!B76="","",'各会計、関係団体の財政状況及び健全化判断比率'!B76)</f>
        <v>福島県後期高齢者医療広域連合後期高齢者医療特別会計</v>
      </c>
      <c r="BZ42" s="403"/>
      <c r="CA42" s="403"/>
      <c r="CB42" s="403"/>
      <c r="CC42" s="403"/>
      <c r="CD42" s="403"/>
      <c r="CE42" s="403"/>
      <c r="CF42" s="403"/>
      <c r="CG42" s="403"/>
      <c r="CH42" s="403"/>
      <c r="CI42" s="403"/>
      <c r="CJ42" s="403"/>
      <c r="CK42" s="403"/>
      <c r="CL42" s="403"/>
      <c r="CM42" s="403"/>
      <c r="CN42" s="175"/>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202"/>
    </row>
    <row r="43" spans="1:113" ht="32.25" customHeight="1" x14ac:dyDescent="0.2">
      <c r="B43" s="199"/>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75"/>
      <c r="U43" s="402" t="str">
        <f t="shared" si="4"/>
        <v/>
      </c>
      <c r="V43" s="402"/>
      <c r="W43" s="403"/>
      <c r="X43" s="403"/>
      <c r="Y43" s="403"/>
      <c r="Z43" s="403"/>
      <c r="AA43" s="403"/>
      <c r="AB43" s="403"/>
      <c r="AC43" s="403"/>
      <c r="AD43" s="403"/>
      <c r="AE43" s="403"/>
      <c r="AF43" s="403"/>
      <c r="AG43" s="403"/>
      <c r="AH43" s="403"/>
      <c r="AI43" s="403"/>
      <c r="AJ43" s="403"/>
      <c r="AK43" s="403"/>
      <c r="AL43" s="175"/>
      <c r="AM43" s="402" t="str">
        <f t="shared" si="0"/>
        <v/>
      </c>
      <c r="AN43" s="402"/>
      <c r="AO43" s="403"/>
      <c r="AP43" s="403"/>
      <c r="AQ43" s="403"/>
      <c r="AR43" s="403"/>
      <c r="AS43" s="403"/>
      <c r="AT43" s="403"/>
      <c r="AU43" s="403"/>
      <c r="AV43" s="403"/>
      <c r="AW43" s="403"/>
      <c r="AX43" s="403"/>
      <c r="AY43" s="403"/>
      <c r="AZ43" s="403"/>
      <c r="BA43" s="403"/>
      <c r="BB43" s="403"/>
      <c r="BC43" s="403"/>
      <c r="BD43" s="175"/>
      <c r="BE43" s="402" t="str">
        <f t="shared" si="1"/>
        <v/>
      </c>
      <c r="BF43" s="402"/>
      <c r="BG43" s="403"/>
      <c r="BH43" s="403"/>
      <c r="BI43" s="403"/>
      <c r="BJ43" s="403"/>
      <c r="BK43" s="403"/>
      <c r="BL43" s="403"/>
      <c r="BM43" s="403"/>
      <c r="BN43" s="403"/>
      <c r="BO43" s="403"/>
      <c r="BP43" s="403"/>
      <c r="BQ43" s="403"/>
      <c r="BR43" s="403"/>
      <c r="BS43" s="403"/>
      <c r="BT43" s="403"/>
      <c r="BU43" s="403"/>
      <c r="BV43" s="175"/>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75"/>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212</v>
      </c>
      <c r="E46" s="399" t="s">
        <v>213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214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215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216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217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218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219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220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PMQyuBb3qF3rSKoq0doI2dtJCKd8HN/r/hUkMT5OqO10g9LooaC67nBPSKFEKMp8KD+JtfvBoZr8p0Efdl7jZg==" saltValue="Eo1rv4/nW2FknzrJ8+Q5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52" t="s">
        <v>221</v>
      </c>
      <c r="DI1" s="753"/>
      <c r="DJ1" s="753"/>
      <c r="DK1" s="753"/>
      <c r="DL1" s="753"/>
      <c r="DM1" s="753"/>
      <c r="DN1" s="754"/>
      <c r="DO1" s="208"/>
      <c r="DP1" s="752" t="s">
        <v>222</v>
      </c>
      <c r="DQ1" s="753"/>
      <c r="DR1" s="753"/>
      <c r="DS1" s="753"/>
      <c r="DT1" s="753"/>
      <c r="DU1" s="753"/>
      <c r="DV1" s="753"/>
      <c r="DW1" s="753"/>
      <c r="DX1" s="753"/>
      <c r="DY1" s="753"/>
      <c r="DZ1" s="753"/>
      <c r="EA1" s="753"/>
      <c r="EB1" s="753"/>
      <c r="EC1" s="754"/>
      <c r="ED1" s="207"/>
      <c r="EE1" s="207"/>
      <c r="EF1" s="207"/>
      <c r="EG1" s="207"/>
      <c r="EH1" s="207"/>
      <c r="EI1" s="207"/>
      <c r="EJ1" s="207"/>
      <c r="EK1" s="207"/>
      <c r="EL1" s="207"/>
      <c r="EM1" s="207"/>
    </row>
    <row r="2" spans="2:143" ht="22.5" customHeight="1" x14ac:dyDescent="0.2">
      <c r="B2" s="209" t="s">
        <v>223</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708" t="s">
        <v>224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225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226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227</v>
      </c>
      <c r="S4" s="709"/>
      <c r="T4" s="709"/>
      <c r="U4" s="709"/>
      <c r="V4" s="709"/>
      <c r="W4" s="709"/>
      <c r="X4" s="709"/>
      <c r="Y4" s="710"/>
      <c r="Z4" s="708" t="s">
        <v>228</v>
      </c>
      <c r="AA4" s="709"/>
      <c r="AB4" s="709"/>
      <c r="AC4" s="710"/>
      <c r="AD4" s="708" t="s">
        <v>229</v>
      </c>
      <c r="AE4" s="709"/>
      <c r="AF4" s="709"/>
      <c r="AG4" s="709"/>
      <c r="AH4" s="709"/>
      <c r="AI4" s="709"/>
      <c r="AJ4" s="709"/>
      <c r="AK4" s="710"/>
      <c r="AL4" s="708" t="s">
        <v>228</v>
      </c>
      <c r="AM4" s="709"/>
      <c r="AN4" s="709"/>
      <c r="AO4" s="710"/>
      <c r="AP4" s="755" t="s">
        <v>230</v>
      </c>
      <c r="AQ4" s="755"/>
      <c r="AR4" s="755"/>
      <c r="AS4" s="755"/>
      <c r="AT4" s="755"/>
      <c r="AU4" s="755"/>
      <c r="AV4" s="755"/>
      <c r="AW4" s="755"/>
      <c r="AX4" s="755"/>
      <c r="AY4" s="755"/>
      <c r="AZ4" s="755"/>
      <c r="BA4" s="755"/>
      <c r="BB4" s="755"/>
      <c r="BC4" s="755"/>
      <c r="BD4" s="755"/>
      <c r="BE4" s="755"/>
      <c r="BF4" s="755"/>
      <c r="BG4" s="755" t="s">
        <v>231</v>
      </c>
      <c r="BH4" s="755"/>
      <c r="BI4" s="755"/>
      <c r="BJ4" s="755"/>
      <c r="BK4" s="755"/>
      <c r="BL4" s="755"/>
      <c r="BM4" s="755"/>
      <c r="BN4" s="755"/>
      <c r="BO4" s="755" t="s">
        <v>228</v>
      </c>
      <c r="BP4" s="755"/>
      <c r="BQ4" s="755"/>
      <c r="BR4" s="755"/>
      <c r="BS4" s="755" t="s">
        <v>232</v>
      </c>
      <c r="BT4" s="755"/>
      <c r="BU4" s="755"/>
      <c r="BV4" s="755"/>
      <c r="BW4" s="755"/>
      <c r="BX4" s="755"/>
      <c r="BY4" s="755"/>
      <c r="BZ4" s="755"/>
      <c r="CA4" s="755"/>
      <c r="CB4" s="755"/>
      <c r="CD4" s="708" t="s">
        <v>233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234</v>
      </c>
      <c r="C5" s="715"/>
      <c r="D5" s="715"/>
      <c r="E5" s="715"/>
      <c r="F5" s="715"/>
      <c r="G5" s="715"/>
      <c r="H5" s="715"/>
      <c r="I5" s="715"/>
      <c r="J5" s="715"/>
      <c r="K5" s="715"/>
      <c r="L5" s="715"/>
      <c r="M5" s="715"/>
      <c r="N5" s="715"/>
      <c r="O5" s="715"/>
      <c r="P5" s="715"/>
      <c r="Q5" s="716"/>
      <c r="R5" s="711">
        <v>1659234</v>
      </c>
      <c r="S5" s="712"/>
      <c r="T5" s="712"/>
      <c r="U5" s="712"/>
      <c r="V5" s="712"/>
      <c r="W5" s="712"/>
      <c r="X5" s="712"/>
      <c r="Y5" s="737"/>
      <c r="Z5" s="750">
        <v>18.3</v>
      </c>
      <c r="AA5" s="750"/>
      <c r="AB5" s="750"/>
      <c r="AC5" s="750"/>
      <c r="AD5" s="751">
        <v>1659234</v>
      </c>
      <c r="AE5" s="751"/>
      <c r="AF5" s="751"/>
      <c r="AG5" s="751"/>
      <c r="AH5" s="751"/>
      <c r="AI5" s="751"/>
      <c r="AJ5" s="751"/>
      <c r="AK5" s="751"/>
      <c r="AL5" s="738">
        <v>32.200000000000003</v>
      </c>
      <c r="AM5" s="720"/>
      <c r="AN5" s="720"/>
      <c r="AO5" s="739"/>
      <c r="AP5" s="714" t="s">
        <v>235</v>
      </c>
      <c r="AQ5" s="715"/>
      <c r="AR5" s="715"/>
      <c r="AS5" s="715"/>
      <c r="AT5" s="715"/>
      <c r="AU5" s="715"/>
      <c r="AV5" s="715"/>
      <c r="AW5" s="715"/>
      <c r="AX5" s="715"/>
      <c r="AY5" s="715"/>
      <c r="AZ5" s="715"/>
      <c r="BA5" s="715"/>
      <c r="BB5" s="715"/>
      <c r="BC5" s="715"/>
      <c r="BD5" s="715"/>
      <c r="BE5" s="715"/>
      <c r="BF5" s="716"/>
      <c r="BG5" s="656">
        <v>1659234</v>
      </c>
      <c r="BH5" s="657"/>
      <c r="BI5" s="657"/>
      <c r="BJ5" s="657"/>
      <c r="BK5" s="657"/>
      <c r="BL5" s="657"/>
      <c r="BM5" s="657"/>
      <c r="BN5" s="658"/>
      <c r="BO5" s="694">
        <v>100</v>
      </c>
      <c r="BP5" s="694"/>
      <c r="BQ5" s="694"/>
      <c r="BR5" s="694"/>
      <c r="BS5" s="695" t="s">
        <v>236</v>
      </c>
      <c r="BT5" s="695"/>
      <c r="BU5" s="695"/>
      <c r="BV5" s="695"/>
      <c r="BW5" s="695"/>
      <c r="BX5" s="695"/>
      <c r="BY5" s="695"/>
      <c r="BZ5" s="695"/>
      <c r="CA5" s="695"/>
      <c r="CB5" s="733"/>
      <c r="CD5" s="708" t="s">
        <v>230</v>
      </c>
      <c r="CE5" s="709"/>
      <c r="CF5" s="709"/>
      <c r="CG5" s="709"/>
      <c r="CH5" s="709"/>
      <c r="CI5" s="709"/>
      <c r="CJ5" s="709"/>
      <c r="CK5" s="709"/>
      <c r="CL5" s="709"/>
      <c r="CM5" s="709"/>
      <c r="CN5" s="709"/>
      <c r="CO5" s="709"/>
      <c r="CP5" s="709"/>
      <c r="CQ5" s="710"/>
      <c r="CR5" s="708" t="s">
        <v>237</v>
      </c>
      <c r="CS5" s="709"/>
      <c r="CT5" s="709"/>
      <c r="CU5" s="709"/>
      <c r="CV5" s="709"/>
      <c r="CW5" s="709"/>
      <c r="CX5" s="709"/>
      <c r="CY5" s="710"/>
      <c r="CZ5" s="708" t="s">
        <v>228</v>
      </c>
      <c r="DA5" s="709"/>
      <c r="DB5" s="709"/>
      <c r="DC5" s="710"/>
      <c r="DD5" s="708" t="s">
        <v>238</v>
      </c>
      <c r="DE5" s="709"/>
      <c r="DF5" s="709"/>
      <c r="DG5" s="709"/>
      <c r="DH5" s="709"/>
      <c r="DI5" s="709"/>
      <c r="DJ5" s="709"/>
      <c r="DK5" s="709"/>
      <c r="DL5" s="709"/>
      <c r="DM5" s="709"/>
      <c r="DN5" s="709"/>
      <c r="DO5" s="709"/>
      <c r="DP5" s="710"/>
      <c r="DQ5" s="708" t="s">
        <v>239</v>
      </c>
      <c r="DR5" s="709"/>
      <c r="DS5" s="709"/>
      <c r="DT5" s="709"/>
      <c r="DU5" s="709"/>
      <c r="DV5" s="709"/>
      <c r="DW5" s="709"/>
      <c r="DX5" s="709"/>
      <c r="DY5" s="709"/>
      <c r="DZ5" s="709"/>
      <c r="EA5" s="709"/>
      <c r="EB5" s="709"/>
      <c r="EC5" s="710"/>
    </row>
    <row r="6" spans="2:143" ht="11.25" customHeight="1" x14ac:dyDescent="0.2">
      <c r="B6" s="653" t="s">
        <v>240</v>
      </c>
      <c r="C6" s="654"/>
      <c r="D6" s="654"/>
      <c r="E6" s="654"/>
      <c r="F6" s="654"/>
      <c r="G6" s="654"/>
      <c r="H6" s="654"/>
      <c r="I6" s="654"/>
      <c r="J6" s="654"/>
      <c r="K6" s="654"/>
      <c r="L6" s="654"/>
      <c r="M6" s="654"/>
      <c r="N6" s="654"/>
      <c r="O6" s="654"/>
      <c r="P6" s="654"/>
      <c r="Q6" s="655"/>
      <c r="R6" s="656">
        <v>87727</v>
      </c>
      <c r="S6" s="657"/>
      <c r="T6" s="657"/>
      <c r="U6" s="657"/>
      <c r="V6" s="657"/>
      <c r="W6" s="657"/>
      <c r="X6" s="657"/>
      <c r="Y6" s="658"/>
      <c r="Z6" s="694">
        <v>1</v>
      </c>
      <c r="AA6" s="694"/>
      <c r="AB6" s="694"/>
      <c r="AC6" s="694"/>
      <c r="AD6" s="695">
        <v>87727</v>
      </c>
      <c r="AE6" s="695"/>
      <c r="AF6" s="695"/>
      <c r="AG6" s="695"/>
      <c r="AH6" s="695"/>
      <c r="AI6" s="695"/>
      <c r="AJ6" s="695"/>
      <c r="AK6" s="695"/>
      <c r="AL6" s="659">
        <v>1.7</v>
      </c>
      <c r="AM6" s="660"/>
      <c r="AN6" s="660"/>
      <c r="AO6" s="696"/>
      <c r="AP6" s="653" t="s">
        <v>241</v>
      </c>
      <c r="AQ6" s="654"/>
      <c r="AR6" s="654"/>
      <c r="AS6" s="654"/>
      <c r="AT6" s="654"/>
      <c r="AU6" s="654"/>
      <c r="AV6" s="654"/>
      <c r="AW6" s="654"/>
      <c r="AX6" s="654"/>
      <c r="AY6" s="654"/>
      <c r="AZ6" s="654"/>
      <c r="BA6" s="654"/>
      <c r="BB6" s="654"/>
      <c r="BC6" s="654"/>
      <c r="BD6" s="654"/>
      <c r="BE6" s="654"/>
      <c r="BF6" s="655"/>
      <c r="BG6" s="656">
        <v>1659234</v>
      </c>
      <c r="BH6" s="657"/>
      <c r="BI6" s="657"/>
      <c r="BJ6" s="657"/>
      <c r="BK6" s="657"/>
      <c r="BL6" s="657"/>
      <c r="BM6" s="657"/>
      <c r="BN6" s="658"/>
      <c r="BO6" s="694">
        <v>100</v>
      </c>
      <c r="BP6" s="694"/>
      <c r="BQ6" s="694"/>
      <c r="BR6" s="694"/>
      <c r="BS6" s="695" t="s">
        <v>242</v>
      </c>
      <c r="BT6" s="695"/>
      <c r="BU6" s="695"/>
      <c r="BV6" s="695"/>
      <c r="BW6" s="695"/>
      <c r="BX6" s="695"/>
      <c r="BY6" s="695"/>
      <c r="BZ6" s="695"/>
      <c r="CA6" s="695"/>
      <c r="CB6" s="733"/>
      <c r="CD6" s="714" t="s">
        <v>243</v>
      </c>
      <c r="CE6" s="715"/>
      <c r="CF6" s="715"/>
      <c r="CG6" s="715"/>
      <c r="CH6" s="715"/>
      <c r="CI6" s="715"/>
      <c r="CJ6" s="715"/>
      <c r="CK6" s="715"/>
      <c r="CL6" s="715"/>
      <c r="CM6" s="715"/>
      <c r="CN6" s="715"/>
      <c r="CO6" s="715"/>
      <c r="CP6" s="715"/>
      <c r="CQ6" s="716"/>
      <c r="CR6" s="656">
        <v>85211</v>
      </c>
      <c r="CS6" s="657"/>
      <c r="CT6" s="657"/>
      <c r="CU6" s="657"/>
      <c r="CV6" s="657"/>
      <c r="CW6" s="657"/>
      <c r="CX6" s="657"/>
      <c r="CY6" s="658"/>
      <c r="CZ6" s="738">
        <v>1</v>
      </c>
      <c r="DA6" s="720"/>
      <c r="DB6" s="720"/>
      <c r="DC6" s="740"/>
      <c r="DD6" s="662" t="s">
        <v>244</v>
      </c>
      <c r="DE6" s="657"/>
      <c r="DF6" s="657"/>
      <c r="DG6" s="657"/>
      <c r="DH6" s="657"/>
      <c r="DI6" s="657"/>
      <c r="DJ6" s="657"/>
      <c r="DK6" s="657"/>
      <c r="DL6" s="657"/>
      <c r="DM6" s="657"/>
      <c r="DN6" s="657"/>
      <c r="DO6" s="657"/>
      <c r="DP6" s="658"/>
      <c r="DQ6" s="662">
        <v>85211</v>
      </c>
      <c r="DR6" s="657"/>
      <c r="DS6" s="657"/>
      <c r="DT6" s="657"/>
      <c r="DU6" s="657"/>
      <c r="DV6" s="657"/>
      <c r="DW6" s="657"/>
      <c r="DX6" s="657"/>
      <c r="DY6" s="657"/>
      <c r="DZ6" s="657"/>
      <c r="EA6" s="657"/>
      <c r="EB6" s="657"/>
      <c r="EC6" s="693"/>
    </row>
    <row r="7" spans="2:143" ht="11.25" customHeight="1" x14ac:dyDescent="0.2">
      <c r="B7" s="653" t="s">
        <v>245</v>
      </c>
      <c r="C7" s="654"/>
      <c r="D7" s="654"/>
      <c r="E7" s="654"/>
      <c r="F7" s="654"/>
      <c r="G7" s="654"/>
      <c r="H7" s="654"/>
      <c r="I7" s="654"/>
      <c r="J7" s="654"/>
      <c r="K7" s="654"/>
      <c r="L7" s="654"/>
      <c r="M7" s="654"/>
      <c r="N7" s="654"/>
      <c r="O7" s="654"/>
      <c r="P7" s="654"/>
      <c r="Q7" s="655"/>
      <c r="R7" s="656">
        <v>556</v>
      </c>
      <c r="S7" s="657"/>
      <c r="T7" s="657"/>
      <c r="U7" s="657"/>
      <c r="V7" s="657"/>
      <c r="W7" s="657"/>
      <c r="X7" s="657"/>
      <c r="Y7" s="658"/>
      <c r="Z7" s="694">
        <v>0</v>
      </c>
      <c r="AA7" s="694"/>
      <c r="AB7" s="694"/>
      <c r="AC7" s="694"/>
      <c r="AD7" s="695">
        <v>556</v>
      </c>
      <c r="AE7" s="695"/>
      <c r="AF7" s="695"/>
      <c r="AG7" s="695"/>
      <c r="AH7" s="695"/>
      <c r="AI7" s="695"/>
      <c r="AJ7" s="695"/>
      <c r="AK7" s="695"/>
      <c r="AL7" s="659">
        <v>0</v>
      </c>
      <c r="AM7" s="660"/>
      <c r="AN7" s="660"/>
      <c r="AO7" s="696"/>
      <c r="AP7" s="653" t="s">
        <v>246</v>
      </c>
      <c r="AQ7" s="654"/>
      <c r="AR7" s="654"/>
      <c r="AS7" s="654"/>
      <c r="AT7" s="654"/>
      <c r="AU7" s="654"/>
      <c r="AV7" s="654"/>
      <c r="AW7" s="654"/>
      <c r="AX7" s="654"/>
      <c r="AY7" s="654"/>
      <c r="AZ7" s="654"/>
      <c r="BA7" s="654"/>
      <c r="BB7" s="654"/>
      <c r="BC7" s="654"/>
      <c r="BD7" s="654"/>
      <c r="BE7" s="654"/>
      <c r="BF7" s="655"/>
      <c r="BG7" s="656">
        <v>663449</v>
      </c>
      <c r="BH7" s="657"/>
      <c r="BI7" s="657"/>
      <c r="BJ7" s="657"/>
      <c r="BK7" s="657"/>
      <c r="BL7" s="657"/>
      <c r="BM7" s="657"/>
      <c r="BN7" s="658"/>
      <c r="BO7" s="694">
        <v>40</v>
      </c>
      <c r="BP7" s="694"/>
      <c r="BQ7" s="694"/>
      <c r="BR7" s="694"/>
      <c r="BS7" s="695" t="s">
        <v>242</v>
      </c>
      <c r="BT7" s="695"/>
      <c r="BU7" s="695"/>
      <c r="BV7" s="695"/>
      <c r="BW7" s="695"/>
      <c r="BX7" s="695"/>
      <c r="BY7" s="695"/>
      <c r="BZ7" s="695"/>
      <c r="CA7" s="695"/>
      <c r="CB7" s="733"/>
      <c r="CD7" s="653" t="s">
        <v>247</v>
      </c>
      <c r="CE7" s="654"/>
      <c r="CF7" s="654"/>
      <c r="CG7" s="654"/>
      <c r="CH7" s="654"/>
      <c r="CI7" s="654"/>
      <c r="CJ7" s="654"/>
      <c r="CK7" s="654"/>
      <c r="CL7" s="654"/>
      <c r="CM7" s="654"/>
      <c r="CN7" s="654"/>
      <c r="CO7" s="654"/>
      <c r="CP7" s="654"/>
      <c r="CQ7" s="655"/>
      <c r="CR7" s="656">
        <v>1621902</v>
      </c>
      <c r="CS7" s="657"/>
      <c r="CT7" s="657"/>
      <c r="CU7" s="657"/>
      <c r="CV7" s="657"/>
      <c r="CW7" s="657"/>
      <c r="CX7" s="657"/>
      <c r="CY7" s="658"/>
      <c r="CZ7" s="694">
        <v>19</v>
      </c>
      <c r="DA7" s="694"/>
      <c r="DB7" s="694"/>
      <c r="DC7" s="694"/>
      <c r="DD7" s="662">
        <v>95176</v>
      </c>
      <c r="DE7" s="657"/>
      <c r="DF7" s="657"/>
      <c r="DG7" s="657"/>
      <c r="DH7" s="657"/>
      <c r="DI7" s="657"/>
      <c r="DJ7" s="657"/>
      <c r="DK7" s="657"/>
      <c r="DL7" s="657"/>
      <c r="DM7" s="657"/>
      <c r="DN7" s="657"/>
      <c r="DO7" s="657"/>
      <c r="DP7" s="658"/>
      <c r="DQ7" s="662">
        <v>1210047</v>
      </c>
      <c r="DR7" s="657"/>
      <c r="DS7" s="657"/>
      <c r="DT7" s="657"/>
      <c r="DU7" s="657"/>
      <c r="DV7" s="657"/>
      <c r="DW7" s="657"/>
      <c r="DX7" s="657"/>
      <c r="DY7" s="657"/>
      <c r="DZ7" s="657"/>
      <c r="EA7" s="657"/>
      <c r="EB7" s="657"/>
      <c r="EC7" s="693"/>
    </row>
    <row r="8" spans="2:143" ht="11.25" customHeight="1" x14ac:dyDescent="0.2">
      <c r="B8" s="653" t="s">
        <v>248</v>
      </c>
      <c r="C8" s="654"/>
      <c r="D8" s="654"/>
      <c r="E8" s="654"/>
      <c r="F8" s="654"/>
      <c r="G8" s="654"/>
      <c r="H8" s="654"/>
      <c r="I8" s="654"/>
      <c r="J8" s="654"/>
      <c r="K8" s="654"/>
      <c r="L8" s="654"/>
      <c r="M8" s="654"/>
      <c r="N8" s="654"/>
      <c r="O8" s="654"/>
      <c r="P8" s="654"/>
      <c r="Q8" s="655"/>
      <c r="R8" s="656">
        <v>5497</v>
      </c>
      <c r="S8" s="657"/>
      <c r="T8" s="657"/>
      <c r="U8" s="657"/>
      <c r="V8" s="657"/>
      <c r="W8" s="657"/>
      <c r="X8" s="657"/>
      <c r="Y8" s="658"/>
      <c r="Z8" s="694">
        <v>0.1</v>
      </c>
      <c r="AA8" s="694"/>
      <c r="AB8" s="694"/>
      <c r="AC8" s="694"/>
      <c r="AD8" s="695">
        <v>5497</v>
      </c>
      <c r="AE8" s="695"/>
      <c r="AF8" s="695"/>
      <c r="AG8" s="695"/>
      <c r="AH8" s="695"/>
      <c r="AI8" s="695"/>
      <c r="AJ8" s="695"/>
      <c r="AK8" s="695"/>
      <c r="AL8" s="659">
        <v>0.1</v>
      </c>
      <c r="AM8" s="660"/>
      <c r="AN8" s="660"/>
      <c r="AO8" s="696"/>
      <c r="AP8" s="653" t="s">
        <v>249</v>
      </c>
      <c r="AQ8" s="654"/>
      <c r="AR8" s="654"/>
      <c r="AS8" s="654"/>
      <c r="AT8" s="654"/>
      <c r="AU8" s="654"/>
      <c r="AV8" s="654"/>
      <c r="AW8" s="654"/>
      <c r="AX8" s="654"/>
      <c r="AY8" s="654"/>
      <c r="AZ8" s="654"/>
      <c r="BA8" s="654"/>
      <c r="BB8" s="654"/>
      <c r="BC8" s="654"/>
      <c r="BD8" s="654"/>
      <c r="BE8" s="654"/>
      <c r="BF8" s="655"/>
      <c r="BG8" s="656">
        <v>25563</v>
      </c>
      <c r="BH8" s="657"/>
      <c r="BI8" s="657"/>
      <c r="BJ8" s="657"/>
      <c r="BK8" s="657"/>
      <c r="BL8" s="657"/>
      <c r="BM8" s="657"/>
      <c r="BN8" s="658"/>
      <c r="BO8" s="694">
        <v>1.5</v>
      </c>
      <c r="BP8" s="694"/>
      <c r="BQ8" s="694"/>
      <c r="BR8" s="694"/>
      <c r="BS8" s="695" t="s">
        <v>242</v>
      </c>
      <c r="BT8" s="695"/>
      <c r="BU8" s="695"/>
      <c r="BV8" s="695"/>
      <c r="BW8" s="695"/>
      <c r="BX8" s="695"/>
      <c r="BY8" s="695"/>
      <c r="BZ8" s="695"/>
      <c r="CA8" s="695"/>
      <c r="CB8" s="733"/>
      <c r="CD8" s="653" t="s">
        <v>250</v>
      </c>
      <c r="CE8" s="654"/>
      <c r="CF8" s="654"/>
      <c r="CG8" s="654"/>
      <c r="CH8" s="654"/>
      <c r="CI8" s="654"/>
      <c r="CJ8" s="654"/>
      <c r="CK8" s="654"/>
      <c r="CL8" s="654"/>
      <c r="CM8" s="654"/>
      <c r="CN8" s="654"/>
      <c r="CO8" s="654"/>
      <c r="CP8" s="654"/>
      <c r="CQ8" s="655"/>
      <c r="CR8" s="656">
        <v>2089296</v>
      </c>
      <c r="CS8" s="657"/>
      <c r="CT8" s="657"/>
      <c r="CU8" s="657"/>
      <c r="CV8" s="657"/>
      <c r="CW8" s="657"/>
      <c r="CX8" s="657"/>
      <c r="CY8" s="658"/>
      <c r="CZ8" s="694">
        <v>24.5</v>
      </c>
      <c r="DA8" s="694"/>
      <c r="DB8" s="694"/>
      <c r="DC8" s="694"/>
      <c r="DD8" s="662">
        <v>43999</v>
      </c>
      <c r="DE8" s="657"/>
      <c r="DF8" s="657"/>
      <c r="DG8" s="657"/>
      <c r="DH8" s="657"/>
      <c r="DI8" s="657"/>
      <c r="DJ8" s="657"/>
      <c r="DK8" s="657"/>
      <c r="DL8" s="657"/>
      <c r="DM8" s="657"/>
      <c r="DN8" s="657"/>
      <c r="DO8" s="657"/>
      <c r="DP8" s="658"/>
      <c r="DQ8" s="662">
        <v>1173167</v>
      </c>
      <c r="DR8" s="657"/>
      <c r="DS8" s="657"/>
      <c r="DT8" s="657"/>
      <c r="DU8" s="657"/>
      <c r="DV8" s="657"/>
      <c r="DW8" s="657"/>
      <c r="DX8" s="657"/>
      <c r="DY8" s="657"/>
      <c r="DZ8" s="657"/>
      <c r="EA8" s="657"/>
      <c r="EB8" s="657"/>
      <c r="EC8" s="693"/>
    </row>
    <row r="9" spans="2:143" ht="11.25" customHeight="1" x14ac:dyDescent="0.2">
      <c r="B9" s="653" t="s">
        <v>251</v>
      </c>
      <c r="C9" s="654"/>
      <c r="D9" s="654"/>
      <c r="E9" s="654"/>
      <c r="F9" s="654"/>
      <c r="G9" s="654"/>
      <c r="H9" s="654"/>
      <c r="I9" s="654"/>
      <c r="J9" s="654"/>
      <c r="K9" s="654"/>
      <c r="L9" s="654"/>
      <c r="M9" s="654"/>
      <c r="N9" s="654"/>
      <c r="O9" s="654"/>
      <c r="P9" s="654"/>
      <c r="Q9" s="655"/>
      <c r="R9" s="656">
        <v>3856</v>
      </c>
      <c r="S9" s="657"/>
      <c r="T9" s="657"/>
      <c r="U9" s="657"/>
      <c r="V9" s="657"/>
      <c r="W9" s="657"/>
      <c r="X9" s="657"/>
      <c r="Y9" s="658"/>
      <c r="Z9" s="694">
        <v>0</v>
      </c>
      <c r="AA9" s="694"/>
      <c r="AB9" s="694"/>
      <c r="AC9" s="694"/>
      <c r="AD9" s="695">
        <v>3856</v>
      </c>
      <c r="AE9" s="695"/>
      <c r="AF9" s="695"/>
      <c r="AG9" s="695"/>
      <c r="AH9" s="695"/>
      <c r="AI9" s="695"/>
      <c r="AJ9" s="695"/>
      <c r="AK9" s="695"/>
      <c r="AL9" s="659">
        <v>0.1</v>
      </c>
      <c r="AM9" s="660"/>
      <c r="AN9" s="660"/>
      <c r="AO9" s="696"/>
      <c r="AP9" s="653" t="s">
        <v>252</v>
      </c>
      <c r="AQ9" s="654"/>
      <c r="AR9" s="654"/>
      <c r="AS9" s="654"/>
      <c r="AT9" s="654"/>
      <c r="AU9" s="654"/>
      <c r="AV9" s="654"/>
      <c r="AW9" s="654"/>
      <c r="AX9" s="654"/>
      <c r="AY9" s="654"/>
      <c r="AZ9" s="654"/>
      <c r="BA9" s="654"/>
      <c r="BB9" s="654"/>
      <c r="BC9" s="654"/>
      <c r="BD9" s="654"/>
      <c r="BE9" s="654"/>
      <c r="BF9" s="655"/>
      <c r="BG9" s="656">
        <v>555345</v>
      </c>
      <c r="BH9" s="657"/>
      <c r="BI9" s="657"/>
      <c r="BJ9" s="657"/>
      <c r="BK9" s="657"/>
      <c r="BL9" s="657"/>
      <c r="BM9" s="657"/>
      <c r="BN9" s="658"/>
      <c r="BO9" s="694">
        <v>33.5</v>
      </c>
      <c r="BP9" s="694"/>
      <c r="BQ9" s="694"/>
      <c r="BR9" s="694"/>
      <c r="BS9" s="695" t="s">
        <v>236</v>
      </c>
      <c r="BT9" s="695"/>
      <c r="BU9" s="695"/>
      <c r="BV9" s="695"/>
      <c r="BW9" s="695"/>
      <c r="BX9" s="695"/>
      <c r="BY9" s="695"/>
      <c r="BZ9" s="695"/>
      <c r="CA9" s="695"/>
      <c r="CB9" s="733"/>
      <c r="CD9" s="653" t="s">
        <v>253</v>
      </c>
      <c r="CE9" s="654"/>
      <c r="CF9" s="654"/>
      <c r="CG9" s="654"/>
      <c r="CH9" s="654"/>
      <c r="CI9" s="654"/>
      <c r="CJ9" s="654"/>
      <c r="CK9" s="654"/>
      <c r="CL9" s="654"/>
      <c r="CM9" s="654"/>
      <c r="CN9" s="654"/>
      <c r="CO9" s="654"/>
      <c r="CP9" s="654"/>
      <c r="CQ9" s="655"/>
      <c r="CR9" s="656">
        <v>575337</v>
      </c>
      <c r="CS9" s="657"/>
      <c r="CT9" s="657"/>
      <c r="CU9" s="657"/>
      <c r="CV9" s="657"/>
      <c r="CW9" s="657"/>
      <c r="CX9" s="657"/>
      <c r="CY9" s="658"/>
      <c r="CZ9" s="694">
        <v>6.7</v>
      </c>
      <c r="DA9" s="694"/>
      <c r="DB9" s="694"/>
      <c r="DC9" s="694"/>
      <c r="DD9" s="662">
        <v>17305</v>
      </c>
      <c r="DE9" s="657"/>
      <c r="DF9" s="657"/>
      <c r="DG9" s="657"/>
      <c r="DH9" s="657"/>
      <c r="DI9" s="657"/>
      <c r="DJ9" s="657"/>
      <c r="DK9" s="657"/>
      <c r="DL9" s="657"/>
      <c r="DM9" s="657"/>
      <c r="DN9" s="657"/>
      <c r="DO9" s="657"/>
      <c r="DP9" s="658"/>
      <c r="DQ9" s="662">
        <v>370651</v>
      </c>
      <c r="DR9" s="657"/>
      <c r="DS9" s="657"/>
      <c r="DT9" s="657"/>
      <c r="DU9" s="657"/>
      <c r="DV9" s="657"/>
      <c r="DW9" s="657"/>
      <c r="DX9" s="657"/>
      <c r="DY9" s="657"/>
      <c r="DZ9" s="657"/>
      <c r="EA9" s="657"/>
      <c r="EB9" s="657"/>
      <c r="EC9" s="693"/>
    </row>
    <row r="10" spans="2:143" ht="11.25" customHeight="1" x14ac:dyDescent="0.2">
      <c r="B10" s="653" t="s">
        <v>254</v>
      </c>
      <c r="C10" s="654"/>
      <c r="D10" s="654"/>
      <c r="E10" s="654"/>
      <c r="F10" s="654"/>
      <c r="G10" s="654"/>
      <c r="H10" s="654"/>
      <c r="I10" s="654"/>
      <c r="J10" s="654"/>
      <c r="K10" s="654"/>
      <c r="L10" s="654"/>
      <c r="M10" s="654"/>
      <c r="N10" s="654"/>
      <c r="O10" s="654"/>
      <c r="P10" s="654"/>
      <c r="Q10" s="655"/>
      <c r="R10" s="656" t="s">
        <v>244</v>
      </c>
      <c r="S10" s="657"/>
      <c r="T10" s="657"/>
      <c r="U10" s="657"/>
      <c r="V10" s="657"/>
      <c r="W10" s="657"/>
      <c r="X10" s="657"/>
      <c r="Y10" s="658"/>
      <c r="Z10" s="694" t="s">
        <v>242</v>
      </c>
      <c r="AA10" s="694"/>
      <c r="AB10" s="694"/>
      <c r="AC10" s="694"/>
      <c r="AD10" s="695" t="s">
        <v>255</v>
      </c>
      <c r="AE10" s="695"/>
      <c r="AF10" s="695"/>
      <c r="AG10" s="695"/>
      <c r="AH10" s="695"/>
      <c r="AI10" s="695"/>
      <c r="AJ10" s="695"/>
      <c r="AK10" s="695"/>
      <c r="AL10" s="659" t="s">
        <v>244</v>
      </c>
      <c r="AM10" s="660"/>
      <c r="AN10" s="660"/>
      <c r="AO10" s="696"/>
      <c r="AP10" s="653" t="s">
        <v>256</v>
      </c>
      <c r="AQ10" s="654"/>
      <c r="AR10" s="654"/>
      <c r="AS10" s="654"/>
      <c r="AT10" s="654"/>
      <c r="AU10" s="654"/>
      <c r="AV10" s="654"/>
      <c r="AW10" s="654"/>
      <c r="AX10" s="654"/>
      <c r="AY10" s="654"/>
      <c r="AZ10" s="654"/>
      <c r="BA10" s="654"/>
      <c r="BB10" s="654"/>
      <c r="BC10" s="654"/>
      <c r="BD10" s="654"/>
      <c r="BE10" s="654"/>
      <c r="BF10" s="655"/>
      <c r="BG10" s="656">
        <v>42130</v>
      </c>
      <c r="BH10" s="657"/>
      <c r="BI10" s="657"/>
      <c r="BJ10" s="657"/>
      <c r="BK10" s="657"/>
      <c r="BL10" s="657"/>
      <c r="BM10" s="657"/>
      <c r="BN10" s="658"/>
      <c r="BO10" s="694">
        <v>2.5</v>
      </c>
      <c r="BP10" s="694"/>
      <c r="BQ10" s="694"/>
      <c r="BR10" s="694"/>
      <c r="BS10" s="695" t="s">
        <v>257</v>
      </c>
      <c r="BT10" s="695"/>
      <c r="BU10" s="695"/>
      <c r="BV10" s="695"/>
      <c r="BW10" s="695"/>
      <c r="BX10" s="695"/>
      <c r="BY10" s="695"/>
      <c r="BZ10" s="695"/>
      <c r="CA10" s="695"/>
      <c r="CB10" s="733"/>
      <c r="CD10" s="653" t="s">
        <v>258</v>
      </c>
      <c r="CE10" s="654"/>
      <c r="CF10" s="654"/>
      <c r="CG10" s="654"/>
      <c r="CH10" s="654"/>
      <c r="CI10" s="654"/>
      <c r="CJ10" s="654"/>
      <c r="CK10" s="654"/>
      <c r="CL10" s="654"/>
      <c r="CM10" s="654"/>
      <c r="CN10" s="654"/>
      <c r="CO10" s="654"/>
      <c r="CP10" s="654"/>
      <c r="CQ10" s="655"/>
      <c r="CR10" s="656">
        <v>7561</v>
      </c>
      <c r="CS10" s="657"/>
      <c r="CT10" s="657"/>
      <c r="CU10" s="657"/>
      <c r="CV10" s="657"/>
      <c r="CW10" s="657"/>
      <c r="CX10" s="657"/>
      <c r="CY10" s="658"/>
      <c r="CZ10" s="694">
        <v>0.1</v>
      </c>
      <c r="DA10" s="694"/>
      <c r="DB10" s="694"/>
      <c r="DC10" s="694"/>
      <c r="DD10" s="662" t="s">
        <v>242</v>
      </c>
      <c r="DE10" s="657"/>
      <c r="DF10" s="657"/>
      <c r="DG10" s="657"/>
      <c r="DH10" s="657"/>
      <c r="DI10" s="657"/>
      <c r="DJ10" s="657"/>
      <c r="DK10" s="657"/>
      <c r="DL10" s="657"/>
      <c r="DM10" s="657"/>
      <c r="DN10" s="657"/>
      <c r="DO10" s="657"/>
      <c r="DP10" s="658"/>
      <c r="DQ10" s="662">
        <v>1561</v>
      </c>
      <c r="DR10" s="657"/>
      <c r="DS10" s="657"/>
      <c r="DT10" s="657"/>
      <c r="DU10" s="657"/>
      <c r="DV10" s="657"/>
      <c r="DW10" s="657"/>
      <c r="DX10" s="657"/>
      <c r="DY10" s="657"/>
      <c r="DZ10" s="657"/>
      <c r="EA10" s="657"/>
      <c r="EB10" s="657"/>
      <c r="EC10" s="693"/>
    </row>
    <row r="11" spans="2:143" ht="11.25" customHeight="1" x14ac:dyDescent="0.2">
      <c r="B11" s="653" t="s">
        <v>259</v>
      </c>
      <c r="C11" s="654"/>
      <c r="D11" s="654"/>
      <c r="E11" s="654"/>
      <c r="F11" s="654"/>
      <c r="G11" s="654"/>
      <c r="H11" s="654"/>
      <c r="I11" s="654"/>
      <c r="J11" s="654"/>
      <c r="K11" s="654"/>
      <c r="L11" s="654"/>
      <c r="M11" s="654"/>
      <c r="N11" s="654"/>
      <c r="O11" s="654"/>
      <c r="P11" s="654"/>
      <c r="Q11" s="655"/>
      <c r="R11" s="656">
        <v>391983</v>
      </c>
      <c r="S11" s="657"/>
      <c r="T11" s="657"/>
      <c r="U11" s="657"/>
      <c r="V11" s="657"/>
      <c r="W11" s="657"/>
      <c r="X11" s="657"/>
      <c r="Y11" s="658"/>
      <c r="Z11" s="659">
        <v>4.3</v>
      </c>
      <c r="AA11" s="660"/>
      <c r="AB11" s="660"/>
      <c r="AC11" s="661"/>
      <c r="AD11" s="662">
        <v>391983</v>
      </c>
      <c r="AE11" s="657"/>
      <c r="AF11" s="657"/>
      <c r="AG11" s="657"/>
      <c r="AH11" s="657"/>
      <c r="AI11" s="657"/>
      <c r="AJ11" s="657"/>
      <c r="AK11" s="658"/>
      <c r="AL11" s="659">
        <v>7.6</v>
      </c>
      <c r="AM11" s="660"/>
      <c r="AN11" s="660"/>
      <c r="AO11" s="696"/>
      <c r="AP11" s="653" t="s">
        <v>260</v>
      </c>
      <c r="AQ11" s="654"/>
      <c r="AR11" s="654"/>
      <c r="AS11" s="654"/>
      <c r="AT11" s="654"/>
      <c r="AU11" s="654"/>
      <c r="AV11" s="654"/>
      <c r="AW11" s="654"/>
      <c r="AX11" s="654"/>
      <c r="AY11" s="654"/>
      <c r="AZ11" s="654"/>
      <c r="BA11" s="654"/>
      <c r="BB11" s="654"/>
      <c r="BC11" s="654"/>
      <c r="BD11" s="654"/>
      <c r="BE11" s="654"/>
      <c r="BF11" s="655"/>
      <c r="BG11" s="656">
        <v>40411</v>
      </c>
      <c r="BH11" s="657"/>
      <c r="BI11" s="657"/>
      <c r="BJ11" s="657"/>
      <c r="BK11" s="657"/>
      <c r="BL11" s="657"/>
      <c r="BM11" s="657"/>
      <c r="BN11" s="658"/>
      <c r="BO11" s="694">
        <v>2.4</v>
      </c>
      <c r="BP11" s="694"/>
      <c r="BQ11" s="694"/>
      <c r="BR11" s="694"/>
      <c r="BS11" s="695" t="s">
        <v>244</v>
      </c>
      <c r="BT11" s="695"/>
      <c r="BU11" s="695"/>
      <c r="BV11" s="695"/>
      <c r="BW11" s="695"/>
      <c r="BX11" s="695"/>
      <c r="BY11" s="695"/>
      <c r="BZ11" s="695"/>
      <c r="CA11" s="695"/>
      <c r="CB11" s="733"/>
      <c r="CD11" s="653" t="s">
        <v>261</v>
      </c>
      <c r="CE11" s="654"/>
      <c r="CF11" s="654"/>
      <c r="CG11" s="654"/>
      <c r="CH11" s="654"/>
      <c r="CI11" s="654"/>
      <c r="CJ11" s="654"/>
      <c r="CK11" s="654"/>
      <c r="CL11" s="654"/>
      <c r="CM11" s="654"/>
      <c r="CN11" s="654"/>
      <c r="CO11" s="654"/>
      <c r="CP11" s="654"/>
      <c r="CQ11" s="655"/>
      <c r="CR11" s="656">
        <v>529248</v>
      </c>
      <c r="CS11" s="657"/>
      <c r="CT11" s="657"/>
      <c r="CU11" s="657"/>
      <c r="CV11" s="657"/>
      <c r="CW11" s="657"/>
      <c r="CX11" s="657"/>
      <c r="CY11" s="658"/>
      <c r="CZ11" s="694">
        <v>6.2</v>
      </c>
      <c r="DA11" s="694"/>
      <c r="DB11" s="694"/>
      <c r="DC11" s="694"/>
      <c r="DD11" s="662">
        <v>93293</v>
      </c>
      <c r="DE11" s="657"/>
      <c r="DF11" s="657"/>
      <c r="DG11" s="657"/>
      <c r="DH11" s="657"/>
      <c r="DI11" s="657"/>
      <c r="DJ11" s="657"/>
      <c r="DK11" s="657"/>
      <c r="DL11" s="657"/>
      <c r="DM11" s="657"/>
      <c r="DN11" s="657"/>
      <c r="DO11" s="657"/>
      <c r="DP11" s="658"/>
      <c r="DQ11" s="662">
        <v>249716</v>
      </c>
      <c r="DR11" s="657"/>
      <c r="DS11" s="657"/>
      <c r="DT11" s="657"/>
      <c r="DU11" s="657"/>
      <c r="DV11" s="657"/>
      <c r="DW11" s="657"/>
      <c r="DX11" s="657"/>
      <c r="DY11" s="657"/>
      <c r="DZ11" s="657"/>
      <c r="EA11" s="657"/>
      <c r="EB11" s="657"/>
      <c r="EC11" s="693"/>
    </row>
    <row r="12" spans="2:143" ht="11.25" customHeight="1" x14ac:dyDescent="0.2">
      <c r="B12" s="653" t="s">
        <v>262</v>
      </c>
      <c r="C12" s="654"/>
      <c r="D12" s="654"/>
      <c r="E12" s="654"/>
      <c r="F12" s="654"/>
      <c r="G12" s="654"/>
      <c r="H12" s="654"/>
      <c r="I12" s="654"/>
      <c r="J12" s="654"/>
      <c r="K12" s="654"/>
      <c r="L12" s="654"/>
      <c r="M12" s="654"/>
      <c r="N12" s="654"/>
      <c r="O12" s="654"/>
      <c r="P12" s="654"/>
      <c r="Q12" s="655"/>
      <c r="R12" s="656" t="s">
        <v>244</v>
      </c>
      <c r="S12" s="657"/>
      <c r="T12" s="657"/>
      <c r="U12" s="657"/>
      <c r="V12" s="657"/>
      <c r="W12" s="657"/>
      <c r="X12" s="657"/>
      <c r="Y12" s="658"/>
      <c r="Z12" s="694" t="s">
        <v>242</v>
      </c>
      <c r="AA12" s="694"/>
      <c r="AB12" s="694"/>
      <c r="AC12" s="694"/>
      <c r="AD12" s="695" t="s">
        <v>244</v>
      </c>
      <c r="AE12" s="695"/>
      <c r="AF12" s="695"/>
      <c r="AG12" s="695"/>
      <c r="AH12" s="695"/>
      <c r="AI12" s="695"/>
      <c r="AJ12" s="695"/>
      <c r="AK12" s="695"/>
      <c r="AL12" s="659" t="s">
        <v>244</v>
      </c>
      <c r="AM12" s="660"/>
      <c r="AN12" s="660"/>
      <c r="AO12" s="696"/>
      <c r="AP12" s="653" t="s">
        <v>263</v>
      </c>
      <c r="AQ12" s="654"/>
      <c r="AR12" s="654"/>
      <c r="AS12" s="654"/>
      <c r="AT12" s="654"/>
      <c r="AU12" s="654"/>
      <c r="AV12" s="654"/>
      <c r="AW12" s="654"/>
      <c r="AX12" s="654"/>
      <c r="AY12" s="654"/>
      <c r="AZ12" s="654"/>
      <c r="BA12" s="654"/>
      <c r="BB12" s="654"/>
      <c r="BC12" s="654"/>
      <c r="BD12" s="654"/>
      <c r="BE12" s="654"/>
      <c r="BF12" s="655"/>
      <c r="BG12" s="656">
        <v>763294</v>
      </c>
      <c r="BH12" s="657"/>
      <c r="BI12" s="657"/>
      <c r="BJ12" s="657"/>
      <c r="BK12" s="657"/>
      <c r="BL12" s="657"/>
      <c r="BM12" s="657"/>
      <c r="BN12" s="658"/>
      <c r="BO12" s="694">
        <v>46</v>
      </c>
      <c r="BP12" s="694"/>
      <c r="BQ12" s="694"/>
      <c r="BR12" s="694"/>
      <c r="BS12" s="695" t="s">
        <v>244</v>
      </c>
      <c r="BT12" s="695"/>
      <c r="BU12" s="695"/>
      <c r="BV12" s="695"/>
      <c r="BW12" s="695"/>
      <c r="BX12" s="695"/>
      <c r="BY12" s="695"/>
      <c r="BZ12" s="695"/>
      <c r="CA12" s="695"/>
      <c r="CB12" s="733"/>
      <c r="CD12" s="653" t="s">
        <v>264</v>
      </c>
      <c r="CE12" s="654"/>
      <c r="CF12" s="654"/>
      <c r="CG12" s="654"/>
      <c r="CH12" s="654"/>
      <c r="CI12" s="654"/>
      <c r="CJ12" s="654"/>
      <c r="CK12" s="654"/>
      <c r="CL12" s="654"/>
      <c r="CM12" s="654"/>
      <c r="CN12" s="654"/>
      <c r="CO12" s="654"/>
      <c r="CP12" s="654"/>
      <c r="CQ12" s="655"/>
      <c r="CR12" s="656">
        <v>212180</v>
      </c>
      <c r="CS12" s="657"/>
      <c r="CT12" s="657"/>
      <c r="CU12" s="657"/>
      <c r="CV12" s="657"/>
      <c r="CW12" s="657"/>
      <c r="CX12" s="657"/>
      <c r="CY12" s="658"/>
      <c r="CZ12" s="694">
        <v>2.5</v>
      </c>
      <c r="DA12" s="694"/>
      <c r="DB12" s="694"/>
      <c r="DC12" s="694"/>
      <c r="DD12" s="662">
        <v>44</v>
      </c>
      <c r="DE12" s="657"/>
      <c r="DF12" s="657"/>
      <c r="DG12" s="657"/>
      <c r="DH12" s="657"/>
      <c r="DI12" s="657"/>
      <c r="DJ12" s="657"/>
      <c r="DK12" s="657"/>
      <c r="DL12" s="657"/>
      <c r="DM12" s="657"/>
      <c r="DN12" s="657"/>
      <c r="DO12" s="657"/>
      <c r="DP12" s="658"/>
      <c r="DQ12" s="662">
        <v>187050</v>
      </c>
      <c r="DR12" s="657"/>
      <c r="DS12" s="657"/>
      <c r="DT12" s="657"/>
      <c r="DU12" s="657"/>
      <c r="DV12" s="657"/>
      <c r="DW12" s="657"/>
      <c r="DX12" s="657"/>
      <c r="DY12" s="657"/>
      <c r="DZ12" s="657"/>
      <c r="EA12" s="657"/>
      <c r="EB12" s="657"/>
      <c r="EC12" s="693"/>
    </row>
    <row r="13" spans="2:143" ht="11.25" customHeight="1" x14ac:dyDescent="0.2">
      <c r="B13" s="653" t="s">
        <v>265</v>
      </c>
      <c r="C13" s="654"/>
      <c r="D13" s="654"/>
      <c r="E13" s="654"/>
      <c r="F13" s="654"/>
      <c r="G13" s="654"/>
      <c r="H13" s="654"/>
      <c r="I13" s="654"/>
      <c r="J13" s="654"/>
      <c r="K13" s="654"/>
      <c r="L13" s="654"/>
      <c r="M13" s="654"/>
      <c r="N13" s="654"/>
      <c r="O13" s="654"/>
      <c r="P13" s="654"/>
      <c r="Q13" s="655"/>
      <c r="R13" s="656" t="s">
        <v>244</v>
      </c>
      <c r="S13" s="657"/>
      <c r="T13" s="657"/>
      <c r="U13" s="657"/>
      <c r="V13" s="657"/>
      <c r="W13" s="657"/>
      <c r="X13" s="657"/>
      <c r="Y13" s="658"/>
      <c r="Z13" s="694" t="s">
        <v>266</v>
      </c>
      <c r="AA13" s="694"/>
      <c r="AB13" s="694"/>
      <c r="AC13" s="694"/>
      <c r="AD13" s="695" t="s">
        <v>267</v>
      </c>
      <c r="AE13" s="695"/>
      <c r="AF13" s="695"/>
      <c r="AG13" s="695"/>
      <c r="AH13" s="695"/>
      <c r="AI13" s="695"/>
      <c r="AJ13" s="695"/>
      <c r="AK13" s="695"/>
      <c r="AL13" s="659" t="s">
        <v>242</v>
      </c>
      <c r="AM13" s="660"/>
      <c r="AN13" s="660"/>
      <c r="AO13" s="696"/>
      <c r="AP13" s="653" t="s">
        <v>268</v>
      </c>
      <c r="AQ13" s="654"/>
      <c r="AR13" s="654"/>
      <c r="AS13" s="654"/>
      <c r="AT13" s="654"/>
      <c r="AU13" s="654"/>
      <c r="AV13" s="654"/>
      <c r="AW13" s="654"/>
      <c r="AX13" s="654"/>
      <c r="AY13" s="654"/>
      <c r="AZ13" s="654"/>
      <c r="BA13" s="654"/>
      <c r="BB13" s="654"/>
      <c r="BC13" s="654"/>
      <c r="BD13" s="654"/>
      <c r="BE13" s="654"/>
      <c r="BF13" s="655"/>
      <c r="BG13" s="656">
        <v>761719</v>
      </c>
      <c r="BH13" s="657"/>
      <c r="BI13" s="657"/>
      <c r="BJ13" s="657"/>
      <c r="BK13" s="657"/>
      <c r="BL13" s="657"/>
      <c r="BM13" s="657"/>
      <c r="BN13" s="658"/>
      <c r="BO13" s="694">
        <v>45.9</v>
      </c>
      <c r="BP13" s="694"/>
      <c r="BQ13" s="694"/>
      <c r="BR13" s="694"/>
      <c r="BS13" s="695" t="s">
        <v>236</v>
      </c>
      <c r="BT13" s="695"/>
      <c r="BU13" s="695"/>
      <c r="BV13" s="695"/>
      <c r="BW13" s="695"/>
      <c r="BX13" s="695"/>
      <c r="BY13" s="695"/>
      <c r="BZ13" s="695"/>
      <c r="CA13" s="695"/>
      <c r="CB13" s="733"/>
      <c r="CD13" s="653" t="s">
        <v>269</v>
      </c>
      <c r="CE13" s="654"/>
      <c r="CF13" s="654"/>
      <c r="CG13" s="654"/>
      <c r="CH13" s="654"/>
      <c r="CI13" s="654"/>
      <c r="CJ13" s="654"/>
      <c r="CK13" s="654"/>
      <c r="CL13" s="654"/>
      <c r="CM13" s="654"/>
      <c r="CN13" s="654"/>
      <c r="CO13" s="654"/>
      <c r="CP13" s="654"/>
      <c r="CQ13" s="655"/>
      <c r="CR13" s="656">
        <v>847570</v>
      </c>
      <c r="CS13" s="657"/>
      <c r="CT13" s="657"/>
      <c r="CU13" s="657"/>
      <c r="CV13" s="657"/>
      <c r="CW13" s="657"/>
      <c r="CX13" s="657"/>
      <c r="CY13" s="658"/>
      <c r="CZ13" s="694">
        <v>9.9</v>
      </c>
      <c r="DA13" s="694"/>
      <c r="DB13" s="694"/>
      <c r="DC13" s="694"/>
      <c r="DD13" s="662">
        <v>401499</v>
      </c>
      <c r="DE13" s="657"/>
      <c r="DF13" s="657"/>
      <c r="DG13" s="657"/>
      <c r="DH13" s="657"/>
      <c r="DI13" s="657"/>
      <c r="DJ13" s="657"/>
      <c r="DK13" s="657"/>
      <c r="DL13" s="657"/>
      <c r="DM13" s="657"/>
      <c r="DN13" s="657"/>
      <c r="DO13" s="657"/>
      <c r="DP13" s="658"/>
      <c r="DQ13" s="662">
        <v>574651</v>
      </c>
      <c r="DR13" s="657"/>
      <c r="DS13" s="657"/>
      <c r="DT13" s="657"/>
      <c r="DU13" s="657"/>
      <c r="DV13" s="657"/>
      <c r="DW13" s="657"/>
      <c r="DX13" s="657"/>
      <c r="DY13" s="657"/>
      <c r="DZ13" s="657"/>
      <c r="EA13" s="657"/>
      <c r="EB13" s="657"/>
      <c r="EC13" s="693"/>
    </row>
    <row r="14" spans="2:143" ht="11.25" customHeight="1" x14ac:dyDescent="0.2">
      <c r="B14" s="653" t="s">
        <v>270</v>
      </c>
      <c r="C14" s="654"/>
      <c r="D14" s="654"/>
      <c r="E14" s="654"/>
      <c r="F14" s="654"/>
      <c r="G14" s="654"/>
      <c r="H14" s="654"/>
      <c r="I14" s="654"/>
      <c r="J14" s="654"/>
      <c r="K14" s="654"/>
      <c r="L14" s="654"/>
      <c r="M14" s="654"/>
      <c r="N14" s="654"/>
      <c r="O14" s="654"/>
      <c r="P14" s="654"/>
      <c r="Q14" s="655"/>
      <c r="R14" s="656" t="s">
        <v>242</v>
      </c>
      <c r="S14" s="657"/>
      <c r="T14" s="657"/>
      <c r="U14" s="657"/>
      <c r="V14" s="657"/>
      <c r="W14" s="657"/>
      <c r="X14" s="657"/>
      <c r="Y14" s="658"/>
      <c r="Z14" s="694" t="s">
        <v>244</v>
      </c>
      <c r="AA14" s="694"/>
      <c r="AB14" s="694"/>
      <c r="AC14" s="694"/>
      <c r="AD14" s="695" t="s">
        <v>244</v>
      </c>
      <c r="AE14" s="695"/>
      <c r="AF14" s="695"/>
      <c r="AG14" s="695"/>
      <c r="AH14" s="695"/>
      <c r="AI14" s="695"/>
      <c r="AJ14" s="695"/>
      <c r="AK14" s="695"/>
      <c r="AL14" s="659" t="s">
        <v>244</v>
      </c>
      <c r="AM14" s="660"/>
      <c r="AN14" s="660"/>
      <c r="AO14" s="696"/>
      <c r="AP14" s="653" t="s">
        <v>271</v>
      </c>
      <c r="AQ14" s="654"/>
      <c r="AR14" s="654"/>
      <c r="AS14" s="654"/>
      <c r="AT14" s="654"/>
      <c r="AU14" s="654"/>
      <c r="AV14" s="654"/>
      <c r="AW14" s="654"/>
      <c r="AX14" s="654"/>
      <c r="AY14" s="654"/>
      <c r="AZ14" s="654"/>
      <c r="BA14" s="654"/>
      <c r="BB14" s="654"/>
      <c r="BC14" s="654"/>
      <c r="BD14" s="654"/>
      <c r="BE14" s="654"/>
      <c r="BF14" s="655"/>
      <c r="BG14" s="656">
        <v>63999</v>
      </c>
      <c r="BH14" s="657"/>
      <c r="BI14" s="657"/>
      <c r="BJ14" s="657"/>
      <c r="BK14" s="657"/>
      <c r="BL14" s="657"/>
      <c r="BM14" s="657"/>
      <c r="BN14" s="658"/>
      <c r="BO14" s="694">
        <v>3.9</v>
      </c>
      <c r="BP14" s="694"/>
      <c r="BQ14" s="694"/>
      <c r="BR14" s="694"/>
      <c r="BS14" s="695" t="s">
        <v>236</v>
      </c>
      <c r="BT14" s="695"/>
      <c r="BU14" s="695"/>
      <c r="BV14" s="695"/>
      <c r="BW14" s="695"/>
      <c r="BX14" s="695"/>
      <c r="BY14" s="695"/>
      <c r="BZ14" s="695"/>
      <c r="CA14" s="695"/>
      <c r="CB14" s="733"/>
      <c r="CD14" s="653" t="s">
        <v>272</v>
      </c>
      <c r="CE14" s="654"/>
      <c r="CF14" s="654"/>
      <c r="CG14" s="654"/>
      <c r="CH14" s="654"/>
      <c r="CI14" s="654"/>
      <c r="CJ14" s="654"/>
      <c r="CK14" s="654"/>
      <c r="CL14" s="654"/>
      <c r="CM14" s="654"/>
      <c r="CN14" s="654"/>
      <c r="CO14" s="654"/>
      <c r="CP14" s="654"/>
      <c r="CQ14" s="655"/>
      <c r="CR14" s="656">
        <v>350254</v>
      </c>
      <c r="CS14" s="657"/>
      <c r="CT14" s="657"/>
      <c r="CU14" s="657"/>
      <c r="CV14" s="657"/>
      <c r="CW14" s="657"/>
      <c r="CX14" s="657"/>
      <c r="CY14" s="658"/>
      <c r="CZ14" s="694">
        <v>4.0999999999999996</v>
      </c>
      <c r="DA14" s="694"/>
      <c r="DB14" s="694"/>
      <c r="DC14" s="694"/>
      <c r="DD14" s="662">
        <v>2201</v>
      </c>
      <c r="DE14" s="657"/>
      <c r="DF14" s="657"/>
      <c r="DG14" s="657"/>
      <c r="DH14" s="657"/>
      <c r="DI14" s="657"/>
      <c r="DJ14" s="657"/>
      <c r="DK14" s="657"/>
      <c r="DL14" s="657"/>
      <c r="DM14" s="657"/>
      <c r="DN14" s="657"/>
      <c r="DO14" s="657"/>
      <c r="DP14" s="658"/>
      <c r="DQ14" s="662">
        <v>317137</v>
      </c>
      <c r="DR14" s="657"/>
      <c r="DS14" s="657"/>
      <c r="DT14" s="657"/>
      <c r="DU14" s="657"/>
      <c r="DV14" s="657"/>
      <c r="DW14" s="657"/>
      <c r="DX14" s="657"/>
      <c r="DY14" s="657"/>
      <c r="DZ14" s="657"/>
      <c r="EA14" s="657"/>
      <c r="EB14" s="657"/>
      <c r="EC14" s="693"/>
    </row>
    <row r="15" spans="2:143" ht="11.25" customHeight="1" x14ac:dyDescent="0.2">
      <c r="B15" s="653" t="s">
        <v>273</v>
      </c>
      <c r="C15" s="654"/>
      <c r="D15" s="654"/>
      <c r="E15" s="654"/>
      <c r="F15" s="654"/>
      <c r="G15" s="654"/>
      <c r="H15" s="654"/>
      <c r="I15" s="654"/>
      <c r="J15" s="654"/>
      <c r="K15" s="654"/>
      <c r="L15" s="654"/>
      <c r="M15" s="654"/>
      <c r="N15" s="654"/>
      <c r="O15" s="654"/>
      <c r="P15" s="654"/>
      <c r="Q15" s="655"/>
      <c r="R15" s="656" t="s">
        <v>242</v>
      </c>
      <c r="S15" s="657"/>
      <c r="T15" s="657"/>
      <c r="U15" s="657"/>
      <c r="V15" s="657"/>
      <c r="W15" s="657"/>
      <c r="X15" s="657"/>
      <c r="Y15" s="658"/>
      <c r="Z15" s="694" t="s">
        <v>244</v>
      </c>
      <c r="AA15" s="694"/>
      <c r="AB15" s="694"/>
      <c r="AC15" s="694"/>
      <c r="AD15" s="695" t="s">
        <v>242</v>
      </c>
      <c r="AE15" s="695"/>
      <c r="AF15" s="695"/>
      <c r="AG15" s="695"/>
      <c r="AH15" s="695"/>
      <c r="AI15" s="695"/>
      <c r="AJ15" s="695"/>
      <c r="AK15" s="695"/>
      <c r="AL15" s="659" t="s">
        <v>244</v>
      </c>
      <c r="AM15" s="660"/>
      <c r="AN15" s="660"/>
      <c r="AO15" s="696"/>
      <c r="AP15" s="653" t="s">
        <v>274</v>
      </c>
      <c r="AQ15" s="654"/>
      <c r="AR15" s="654"/>
      <c r="AS15" s="654"/>
      <c r="AT15" s="654"/>
      <c r="AU15" s="654"/>
      <c r="AV15" s="654"/>
      <c r="AW15" s="654"/>
      <c r="AX15" s="654"/>
      <c r="AY15" s="654"/>
      <c r="AZ15" s="654"/>
      <c r="BA15" s="654"/>
      <c r="BB15" s="654"/>
      <c r="BC15" s="654"/>
      <c r="BD15" s="654"/>
      <c r="BE15" s="654"/>
      <c r="BF15" s="655"/>
      <c r="BG15" s="656">
        <v>168492</v>
      </c>
      <c r="BH15" s="657"/>
      <c r="BI15" s="657"/>
      <c r="BJ15" s="657"/>
      <c r="BK15" s="657"/>
      <c r="BL15" s="657"/>
      <c r="BM15" s="657"/>
      <c r="BN15" s="658"/>
      <c r="BO15" s="694">
        <v>10.199999999999999</v>
      </c>
      <c r="BP15" s="694"/>
      <c r="BQ15" s="694"/>
      <c r="BR15" s="694"/>
      <c r="BS15" s="695" t="s">
        <v>244</v>
      </c>
      <c r="BT15" s="695"/>
      <c r="BU15" s="695"/>
      <c r="BV15" s="695"/>
      <c r="BW15" s="695"/>
      <c r="BX15" s="695"/>
      <c r="BY15" s="695"/>
      <c r="BZ15" s="695"/>
      <c r="CA15" s="695"/>
      <c r="CB15" s="733"/>
      <c r="CD15" s="653" t="s">
        <v>275</v>
      </c>
      <c r="CE15" s="654"/>
      <c r="CF15" s="654"/>
      <c r="CG15" s="654"/>
      <c r="CH15" s="654"/>
      <c r="CI15" s="654"/>
      <c r="CJ15" s="654"/>
      <c r="CK15" s="654"/>
      <c r="CL15" s="654"/>
      <c r="CM15" s="654"/>
      <c r="CN15" s="654"/>
      <c r="CO15" s="654"/>
      <c r="CP15" s="654"/>
      <c r="CQ15" s="655"/>
      <c r="CR15" s="656">
        <v>970549</v>
      </c>
      <c r="CS15" s="657"/>
      <c r="CT15" s="657"/>
      <c r="CU15" s="657"/>
      <c r="CV15" s="657"/>
      <c r="CW15" s="657"/>
      <c r="CX15" s="657"/>
      <c r="CY15" s="658"/>
      <c r="CZ15" s="694">
        <v>11.4</v>
      </c>
      <c r="DA15" s="694"/>
      <c r="DB15" s="694"/>
      <c r="DC15" s="694"/>
      <c r="DD15" s="662">
        <v>64172</v>
      </c>
      <c r="DE15" s="657"/>
      <c r="DF15" s="657"/>
      <c r="DG15" s="657"/>
      <c r="DH15" s="657"/>
      <c r="DI15" s="657"/>
      <c r="DJ15" s="657"/>
      <c r="DK15" s="657"/>
      <c r="DL15" s="657"/>
      <c r="DM15" s="657"/>
      <c r="DN15" s="657"/>
      <c r="DO15" s="657"/>
      <c r="DP15" s="658"/>
      <c r="DQ15" s="662">
        <v>749061</v>
      </c>
      <c r="DR15" s="657"/>
      <c r="DS15" s="657"/>
      <c r="DT15" s="657"/>
      <c r="DU15" s="657"/>
      <c r="DV15" s="657"/>
      <c r="DW15" s="657"/>
      <c r="DX15" s="657"/>
      <c r="DY15" s="657"/>
      <c r="DZ15" s="657"/>
      <c r="EA15" s="657"/>
      <c r="EB15" s="657"/>
      <c r="EC15" s="693"/>
    </row>
    <row r="16" spans="2:143" ht="11.25" customHeight="1" x14ac:dyDescent="0.2">
      <c r="B16" s="653" t="s">
        <v>276</v>
      </c>
      <c r="C16" s="654"/>
      <c r="D16" s="654"/>
      <c r="E16" s="654"/>
      <c r="F16" s="654"/>
      <c r="G16" s="654"/>
      <c r="H16" s="654"/>
      <c r="I16" s="654"/>
      <c r="J16" s="654"/>
      <c r="K16" s="654"/>
      <c r="L16" s="654"/>
      <c r="M16" s="654"/>
      <c r="N16" s="654"/>
      <c r="O16" s="654"/>
      <c r="P16" s="654"/>
      <c r="Q16" s="655"/>
      <c r="R16" s="656">
        <v>5828</v>
      </c>
      <c r="S16" s="657"/>
      <c r="T16" s="657"/>
      <c r="U16" s="657"/>
      <c r="V16" s="657"/>
      <c r="W16" s="657"/>
      <c r="X16" s="657"/>
      <c r="Y16" s="658"/>
      <c r="Z16" s="694">
        <v>0.1</v>
      </c>
      <c r="AA16" s="694"/>
      <c r="AB16" s="694"/>
      <c r="AC16" s="694"/>
      <c r="AD16" s="695">
        <v>5828</v>
      </c>
      <c r="AE16" s="695"/>
      <c r="AF16" s="695"/>
      <c r="AG16" s="695"/>
      <c r="AH16" s="695"/>
      <c r="AI16" s="695"/>
      <c r="AJ16" s="695"/>
      <c r="AK16" s="695"/>
      <c r="AL16" s="659">
        <v>0.1</v>
      </c>
      <c r="AM16" s="660"/>
      <c r="AN16" s="660"/>
      <c r="AO16" s="696"/>
      <c r="AP16" s="653" t="s">
        <v>277</v>
      </c>
      <c r="AQ16" s="654"/>
      <c r="AR16" s="654"/>
      <c r="AS16" s="654"/>
      <c r="AT16" s="654"/>
      <c r="AU16" s="654"/>
      <c r="AV16" s="654"/>
      <c r="AW16" s="654"/>
      <c r="AX16" s="654"/>
      <c r="AY16" s="654"/>
      <c r="AZ16" s="654"/>
      <c r="BA16" s="654"/>
      <c r="BB16" s="654"/>
      <c r="BC16" s="654"/>
      <c r="BD16" s="654"/>
      <c r="BE16" s="654"/>
      <c r="BF16" s="655"/>
      <c r="BG16" s="656" t="s">
        <v>242</v>
      </c>
      <c r="BH16" s="657"/>
      <c r="BI16" s="657"/>
      <c r="BJ16" s="657"/>
      <c r="BK16" s="657"/>
      <c r="BL16" s="657"/>
      <c r="BM16" s="657"/>
      <c r="BN16" s="658"/>
      <c r="BO16" s="694" t="s">
        <v>244</v>
      </c>
      <c r="BP16" s="694"/>
      <c r="BQ16" s="694"/>
      <c r="BR16" s="694"/>
      <c r="BS16" s="695" t="s">
        <v>244</v>
      </c>
      <c r="BT16" s="695"/>
      <c r="BU16" s="695"/>
      <c r="BV16" s="695"/>
      <c r="BW16" s="695"/>
      <c r="BX16" s="695"/>
      <c r="BY16" s="695"/>
      <c r="BZ16" s="695"/>
      <c r="CA16" s="695"/>
      <c r="CB16" s="733"/>
      <c r="CD16" s="653" t="s">
        <v>278</v>
      </c>
      <c r="CE16" s="654"/>
      <c r="CF16" s="654"/>
      <c r="CG16" s="654"/>
      <c r="CH16" s="654"/>
      <c r="CI16" s="654"/>
      <c r="CJ16" s="654"/>
      <c r="CK16" s="654"/>
      <c r="CL16" s="654"/>
      <c r="CM16" s="654"/>
      <c r="CN16" s="654"/>
      <c r="CO16" s="654"/>
      <c r="CP16" s="654"/>
      <c r="CQ16" s="655"/>
      <c r="CR16" s="656">
        <v>9661</v>
      </c>
      <c r="CS16" s="657"/>
      <c r="CT16" s="657"/>
      <c r="CU16" s="657"/>
      <c r="CV16" s="657"/>
      <c r="CW16" s="657"/>
      <c r="CX16" s="657"/>
      <c r="CY16" s="658"/>
      <c r="CZ16" s="694">
        <v>0.1</v>
      </c>
      <c r="DA16" s="694"/>
      <c r="DB16" s="694"/>
      <c r="DC16" s="694"/>
      <c r="DD16" s="662" t="s">
        <v>242</v>
      </c>
      <c r="DE16" s="657"/>
      <c r="DF16" s="657"/>
      <c r="DG16" s="657"/>
      <c r="DH16" s="657"/>
      <c r="DI16" s="657"/>
      <c r="DJ16" s="657"/>
      <c r="DK16" s="657"/>
      <c r="DL16" s="657"/>
      <c r="DM16" s="657"/>
      <c r="DN16" s="657"/>
      <c r="DO16" s="657"/>
      <c r="DP16" s="658"/>
      <c r="DQ16" s="662">
        <v>2129</v>
      </c>
      <c r="DR16" s="657"/>
      <c r="DS16" s="657"/>
      <c r="DT16" s="657"/>
      <c r="DU16" s="657"/>
      <c r="DV16" s="657"/>
      <c r="DW16" s="657"/>
      <c r="DX16" s="657"/>
      <c r="DY16" s="657"/>
      <c r="DZ16" s="657"/>
      <c r="EA16" s="657"/>
      <c r="EB16" s="657"/>
      <c r="EC16" s="693"/>
    </row>
    <row r="17" spans="2:133" ht="11.25" customHeight="1" x14ac:dyDescent="0.2">
      <c r="B17" s="653" t="s">
        <v>279</v>
      </c>
      <c r="C17" s="654"/>
      <c r="D17" s="654"/>
      <c r="E17" s="654"/>
      <c r="F17" s="654"/>
      <c r="G17" s="654"/>
      <c r="H17" s="654"/>
      <c r="I17" s="654"/>
      <c r="J17" s="654"/>
      <c r="K17" s="654"/>
      <c r="L17" s="654"/>
      <c r="M17" s="654"/>
      <c r="N17" s="654"/>
      <c r="O17" s="654"/>
      <c r="P17" s="654"/>
      <c r="Q17" s="655"/>
      <c r="R17" s="656">
        <v>27412</v>
      </c>
      <c r="S17" s="657"/>
      <c r="T17" s="657"/>
      <c r="U17" s="657"/>
      <c r="V17" s="657"/>
      <c r="W17" s="657"/>
      <c r="X17" s="657"/>
      <c r="Y17" s="658"/>
      <c r="Z17" s="694">
        <v>0.3</v>
      </c>
      <c r="AA17" s="694"/>
      <c r="AB17" s="694"/>
      <c r="AC17" s="694"/>
      <c r="AD17" s="695">
        <v>27412</v>
      </c>
      <c r="AE17" s="695"/>
      <c r="AF17" s="695"/>
      <c r="AG17" s="695"/>
      <c r="AH17" s="695"/>
      <c r="AI17" s="695"/>
      <c r="AJ17" s="695"/>
      <c r="AK17" s="695"/>
      <c r="AL17" s="659">
        <v>0.5</v>
      </c>
      <c r="AM17" s="660"/>
      <c r="AN17" s="660"/>
      <c r="AO17" s="696"/>
      <c r="AP17" s="653" t="s">
        <v>280</v>
      </c>
      <c r="AQ17" s="654"/>
      <c r="AR17" s="654"/>
      <c r="AS17" s="654"/>
      <c r="AT17" s="654"/>
      <c r="AU17" s="654"/>
      <c r="AV17" s="654"/>
      <c r="AW17" s="654"/>
      <c r="AX17" s="654"/>
      <c r="AY17" s="654"/>
      <c r="AZ17" s="654"/>
      <c r="BA17" s="654"/>
      <c r="BB17" s="654"/>
      <c r="BC17" s="654"/>
      <c r="BD17" s="654"/>
      <c r="BE17" s="654"/>
      <c r="BF17" s="655"/>
      <c r="BG17" s="656" t="s">
        <v>244</v>
      </c>
      <c r="BH17" s="657"/>
      <c r="BI17" s="657"/>
      <c r="BJ17" s="657"/>
      <c r="BK17" s="657"/>
      <c r="BL17" s="657"/>
      <c r="BM17" s="657"/>
      <c r="BN17" s="658"/>
      <c r="BO17" s="694" t="s">
        <v>255</v>
      </c>
      <c r="BP17" s="694"/>
      <c r="BQ17" s="694"/>
      <c r="BR17" s="694"/>
      <c r="BS17" s="695" t="s">
        <v>244</v>
      </c>
      <c r="BT17" s="695"/>
      <c r="BU17" s="695"/>
      <c r="BV17" s="695"/>
      <c r="BW17" s="695"/>
      <c r="BX17" s="695"/>
      <c r="BY17" s="695"/>
      <c r="BZ17" s="695"/>
      <c r="CA17" s="695"/>
      <c r="CB17" s="733"/>
      <c r="CD17" s="653" t="s">
        <v>281</v>
      </c>
      <c r="CE17" s="654"/>
      <c r="CF17" s="654"/>
      <c r="CG17" s="654"/>
      <c r="CH17" s="654"/>
      <c r="CI17" s="654"/>
      <c r="CJ17" s="654"/>
      <c r="CK17" s="654"/>
      <c r="CL17" s="654"/>
      <c r="CM17" s="654"/>
      <c r="CN17" s="654"/>
      <c r="CO17" s="654"/>
      <c r="CP17" s="654"/>
      <c r="CQ17" s="655"/>
      <c r="CR17" s="656">
        <v>1242026</v>
      </c>
      <c r="CS17" s="657"/>
      <c r="CT17" s="657"/>
      <c r="CU17" s="657"/>
      <c r="CV17" s="657"/>
      <c r="CW17" s="657"/>
      <c r="CX17" s="657"/>
      <c r="CY17" s="658"/>
      <c r="CZ17" s="694">
        <v>14.5</v>
      </c>
      <c r="DA17" s="694"/>
      <c r="DB17" s="694"/>
      <c r="DC17" s="694"/>
      <c r="DD17" s="662" t="s">
        <v>244</v>
      </c>
      <c r="DE17" s="657"/>
      <c r="DF17" s="657"/>
      <c r="DG17" s="657"/>
      <c r="DH17" s="657"/>
      <c r="DI17" s="657"/>
      <c r="DJ17" s="657"/>
      <c r="DK17" s="657"/>
      <c r="DL17" s="657"/>
      <c r="DM17" s="657"/>
      <c r="DN17" s="657"/>
      <c r="DO17" s="657"/>
      <c r="DP17" s="658"/>
      <c r="DQ17" s="662">
        <v>1194151</v>
      </c>
      <c r="DR17" s="657"/>
      <c r="DS17" s="657"/>
      <c r="DT17" s="657"/>
      <c r="DU17" s="657"/>
      <c r="DV17" s="657"/>
      <c r="DW17" s="657"/>
      <c r="DX17" s="657"/>
      <c r="DY17" s="657"/>
      <c r="DZ17" s="657"/>
      <c r="EA17" s="657"/>
      <c r="EB17" s="657"/>
      <c r="EC17" s="693"/>
    </row>
    <row r="18" spans="2:133" ht="11.25" customHeight="1" x14ac:dyDescent="0.2">
      <c r="B18" s="653" t="s">
        <v>282</v>
      </c>
      <c r="C18" s="654"/>
      <c r="D18" s="654"/>
      <c r="E18" s="654"/>
      <c r="F18" s="654"/>
      <c r="G18" s="654"/>
      <c r="H18" s="654"/>
      <c r="I18" s="654"/>
      <c r="J18" s="654"/>
      <c r="K18" s="654"/>
      <c r="L18" s="654"/>
      <c r="M18" s="654"/>
      <c r="N18" s="654"/>
      <c r="O18" s="654"/>
      <c r="P18" s="654"/>
      <c r="Q18" s="655"/>
      <c r="R18" s="656">
        <v>16746</v>
      </c>
      <c r="S18" s="657"/>
      <c r="T18" s="657"/>
      <c r="U18" s="657"/>
      <c r="V18" s="657"/>
      <c r="W18" s="657"/>
      <c r="X18" s="657"/>
      <c r="Y18" s="658"/>
      <c r="Z18" s="694">
        <v>0.2</v>
      </c>
      <c r="AA18" s="694"/>
      <c r="AB18" s="694"/>
      <c r="AC18" s="694"/>
      <c r="AD18" s="695">
        <v>16746</v>
      </c>
      <c r="AE18" s="695"/>
      <c r="AF18" s="695"/>
      <c r="AG18" s="695"/>
      <c r="AH18" s="695"/>
      <c r="AI18" s="695"/>
      <c r="AJ18" s="695"/>
      <c r="AK18" s="695"/>
      <c r="AL18" s="659">
        <v>0.3</v>
      </c>
      <c r="AM18" s="660"/>
      <c r="AN18" s="660"/>
      <c r="AO18" s="696"/>
      <c r="AP18" s="653" t="s">
        <v>283</v>
      </c>
      <c r="AQ18" s="654"/>
      <c r="AR18" s="654"/>
      <c r="AS18" s="654"/>
      <c r="AT18" s="654"/>
      <c r="AU18" s="654"/>
      <c r="AV18" s="654"/>
      <c r="AW18" s="654"/>
      <c r="AX18" s="654"/>
      <c r="AY18" s="654"/>
      <c r="AZ18" s="654"/>
      <c r="BA18" s="654"/>
      <c r="BB18" s="654"/>
      <c r="BC18" s="654"/>
      <c r="BD18" s="654"/>
      <c r="BE18" s="654"/>
      <c r="BF18" s="655"/>
      <c r="BG18" s="656" t="s">
        <v>267</v>
      </c>
      <c r="BH18" s="657"/>
      <c r="BI18" s="657"/>
      <c r="BJ18" s="657"/>
      <c r="BK18" s="657"/>
      <c r="BL18" s="657"/>
      <c r="BM18" s="657"/>
      <c r="BN18" s="658"/>
      <c r="BO18" s="694" t="s">
        <v>180</v>
      </c>
      <c r="BP18" s="694"/>
      <c r="BQ18" s="694"/>
      <c r="BR18" s="694"/>
      <c r="BS18" s="695" t="s">
        <v>242</v>
      </c>
      <c r="BT18" s="695"/>
      <c r="BU18" s="695"/>
      <c r="BV18" s="695"/>
      <c r="BW18" s="695"/>
      <c r="BX18" s="695"/>
      <c r="BY18" s="695"/>
      <c r="BZ18" s="695"/>
      <c r="CA18" s="695"/>
      <c r="CB18" s="733"/>
      <c r="CD18" s="653" t="s">
        <v>284</v>
      </c>
      <c r="CE18" s="654"/>
      <c r="CF18" s="654"/>
      <c r="CG18" s="654"/>
      <c r="CH18" s="654"/>
      <c r="CI18" s="654"/>
      <c r="CJ18" s="654"/>
      <c r="CK18" s="654"/>
      <c r="CL18" s="654"/>
      <c r="CM18" s="654"/>
      <c r="CN18" s="654"/>
      <c r="CO18" s="654"/>
      <c r="CP18" s="654"/>
      <c r="CQ18" s="655"/>
      <c r="CR18" s="656" t="s">
        <v>244</v>
      </c>
      <c r="CS18" s="657"/>
      <c r="CT18" s="657"/>
      <c r="CU18" s="657"/>
      <c r="CV18" s="657"/>
      <c r="CW18" s="657"/>
      <c r="CX18" s="657"/>
      <c r="CY18" s="658"/>
      <c r="CZ18" s="694" t="s">
        <v>180</v>
      </c>
      <c r="DA18" s="694"/>
      <c r="DB18" s="694"/>
      <c r="DC18" s="694"/>
      <c r="DD18" s="662" t="s">
        <v>244</v>
      </c>
      <c r="DE18" s="657"/>
      <c r="DF18" s="657"/>
      <c r="DG18" s="657"/>
      <c r="DH18" s="657"/>
      <c r="DI18" s="657"/>
      <c r="DJ18" s="657"/>
      <c r="DK18" s="657"/>
      <c r="DL18" s="657"/>
      <c r="DM18" s="657"/>
      <c r="DN18" s="657"/>
      <c r="DO18" s="657"/>
      <c r="DP18" s="658"/>
      <c r="DQ18" s="662" t="s">
        <v>285</v>
      </c>
      <c r="DR18" s="657"/>
      <c r="DS18" s="657"/>
      <c r="DT18" s="657"/>
      <c r="DU18" s="657"/>
      <c r="DV18" s="657"/>
      <c r="DW18" s="657"/>
      <c r="DX18" s="657"/>
      <c r="DY18" s="657"/>
      <c r="DZ18" s="657"/>
      <c r="EA18" s="657"/>
      <c r="EB18" s="657"/>
      <c r="EC18" s="693"/>
    </row>
    <row r="19" spans="2:133" ht="11.25" customHeight="1" x14ac:dyDescent="0.2">
      <c r="B19" s="653" t="s">
        <v>286</v>
      </c>
      <c r="C19" s="654"/>
      <c r="D19" s="654"/>
      <c r="E19" s="654"/>
      <c r="F19" s="654"/>
      <c r="G19" s="654"/>
      <c r="H19" s="654"/>
      <c r="I19" s="654"/>
      <c r="J19" s="654"/>
      <c r="K19" s="654"/>
      <c r="L19" s="654"/>
      <c r="M19" s="654"/>
      <c r="N19" s="654"/>
      <c r="O19" s="654"/>
      <c r="P19" s="654"/>
      <c r="Q19" s="655"/>
      <c r="R19" s="656">
        <v>14958</v>
      </c>
      <c r="S19" s="657"/>
      <c r="T19" s="657"/>
      <c r="U19" s="657"/>
      <c r="V19" s="657"/>
      <c r="W19" s="657"/>
      <c r="X19" s="657"/>
      <c r="Y19" s="658"/>
      <c r="Z19" s="694">
        <v>0.2</v>
      </c>
      <c r="AA19" s="694"/>
      <c r="AB19" s="694"/>
      <c r="AC19" s="694"/>
      <c r="AD19" s="695">
        <v>14958</v>
      </c>
      <c r="AE19" s="695"/>
      <c r="AF19" s="695"/>
      <c r="AG19" s="695"/>
      <c r="AH19" s="695"/>
      <c r="AI19" s="695"/>
      <c r="AJ19" s="695"/>
      <c r="AK19" s="695"/>
      <c r="AL19" s="659">
        <v>0.3</v>
      </c>
      <c r="AM19" s="660"/>
      <c r="AN19" s="660"/>
      <c r="AO19" s="696"/>
      <c r="AP19" s="653" t="s">
        <v>287</v>
      </c>
      <c r="AQ19" s="654"/>
      <c r="AR19" s="654"/>
      <c r="AS19" s="654"/>
      <c r="AT19" s="654"/>
      <c r="AU19" s="654"/>
      <c r="AV19" s="654"/>
      <c r="AW19" s="654"/>
      <c r="AX19" s="654"/>
      <c r="AY19" s="654"/>
      <c r="AZ19" s="654"/>
      <c r="BA19" s="654"/>
      <c r="BB19" s="654"/>
      <c r="BC19" s="654"/>
      <c r="BD19" s="654"/>
      <c r="BE19" s="654"/>
      <c r="BF19" s="655"/>
      <c r="BG19" s="656" t="s">
        <v>244</v>
      </c>
      <c r="BH19" s="657"/>
      <c r="BI19" s="657"/>
      <c r="BJ19" s="657"/>
      <c r="BK19" s="657"/>
      <c r="BL19" s="657"/>
      <c r="BM19" s="657"/>
      <c r="BN19" s="658"/>
      <c r="BO19" s="694" t="s">
        <v>244</v>
      </c>
      <c r="BP19" s="694"/>
      <c r="BQ19" s="694"/>
      <c r="BR19" s="694"/>
      <c r="BS19" s="695" t="s">
        <v>242</v>
      </c>
      <c r="BT19" s="695"/>
      <c r="BU19" s="695"/>
      <c r="BV19" s="695"/>
      <c r="BW19" s="695"/>
      <c r="BX19" s="695"/>
      <c r="BY19" s="695"/>
      <c r="BZ19" s="695"/>
      <c r="CA19" s="695"/>
      <c r="CB19" s="733"/>
      <c r="CD19" s="653" t="s">
        <v>288</v>
      </c>
      <c r="CE19" s="654"/>
      <c r="CF19" s="654"/>
      <c r="CG19" s="654"/>
      <c r="CH19" s="654"/>
      <c r="CI19" s="654"/>
      <c r="CJ19" s="654"/>
      <c r="CK19" s="654"/>
      <c r="CL19" s="654"/>
      <c r="CM19" s="654"/>
      <c r="CN19" s="654"/>
      <c r="CO19" s="654"/>
      <c r="CP19" s="654"/>
      <c r="CQ19" s="655"/>
      <c r="CR19" s="656" t="s">
        <v>242</v>
      </c>
      <c r="CS19" s="657"/>
      <c r="CT19" s="657"/>
      <c r="CU19" s="657"/>
      <c r="CV19" s="657"/>
      <c r="CW19" s="657"/>
      <c r="CX19" s="657"/>
      <c r="CY19" s="658"/>
      <c r="CZ19" s="694" t="s">
        <v>267</v>
      </c>
      <c r="DA19" s="694"/>
      <c r="DB19" s="694"/>
      <c r="DC19" s="694"/>
      <c r="DD19" s="662" t="s">
        <v>244</v>
      </c>
      <c r="DE19" s="657"/>
      <c r="DF19" s="657"/>
      <c r="DG19" s="657"/>
      <c r="DH19" s="657"/>
      <c r="DI19" s="657"/>
      <c r="DJ19" s="657"/>
      <c r="DK19" s="657"/>
      <c r="DL19" s="657"/>
      <c r="DM19" s="657"/>
      <c r="DN19" s="657"/>
      <c r="DO19" s="657"/>
      <c r="DP19" s="658"/>
      <c r="DQ19" s="662" t="s">
        <v>244</v>
      </c>
      <c r="DR19" s="657"/>
      <c r="DS19" s="657"/>
      <c r="DT19" s="657"/>
      <c r="DU19" s="657"/>
      <c r="DV19" s="657"/>
      <c r="DW19" s="657"/>
      <c r="DX19" s="657"/>
      <c r="DY19" s="657"/>
      <c r="DZ19" s="657"/>
      <c r="EA19" s="657"/>
      <c r="EB19" s="657"/>
      <c r="EC19" s="693"/>
    </row>
    <row r="20" spans="2:133" ht="11.25" customHeight="1" x14ac:dyDescent="0.2">
      <c r="B20" s="723" t="s">
        <v>289</v>
      </c>
      <c r="C20" s="724"/>
      <c r="D20" s="724"/>
      <c r="E20" s="724"/>
      <c r="F20" s="724"/>
      <c r="G20" s="724"/>
      <c r="H20" s="724"/>
      <c r="I20" s="724"/>
      <c r="J20" s="724"/>
      <c r="K20" s="724"/>
      <c r="L20" s="724"/>
      <c r="M20" s="724"/>
      <c r="N20" s="724"/>
      <c r="O20" s="724"/>
      <c r="P20" s="724"/>
      <c r="Q20" s="725"/>
      <c r="R20" s="656">
        <v>1788</v>
      </c>
      <c r="S20" s="657"/>
      <c r="T20" s="657"/>
      <c r="U20" s="657"/>
      <c r="V20" s="657"/>
      <c r="W20" s="657"/>
      <c r="X20" s="657"/>
      <c r="Y20" s="658"/>
      <c r="Z20" s="694">
        <v>0</v>
      </c>
      <c r="AA20" s="694"/>
      <c r="AB20" s="694"/>
      <c r="AC20" s="694"/>
      <c r="AD20" s="695">
        <v>1788</v>
      </c>
      <c r="AE20" s="695"/>
      <c r="AF20" s="695"/>
      <c r="AG20" s="695"/>
      <c r="AH20" s="695"/>
      <c r="AI20" s="695"/>
      <c r="AJ20" s="695"/>
      <c r="AK20" s="695"/>
      <c r="AL20" s="659">
        <v>0</v>
      </c>
      <c r="AM20" s="660"/>
      <c r="AN20" s="660"/>
      <c r="AO20" s="696"/>
      <c r="AP20" s="653" t="s">
        <v>290</v>
      </c>
      <c r="AQ20" s="654"/>
      <c r="AR20" s="654"/>
      <c r="AS20" s="654"/>
      <c r="AT20" s="654"/>
      <c r="AU20" s="654"/>
      <c r="AV20" s="654"/>
      <c r="AW20" s="654"/>
      <c r="AX20" s="654"/>
      <c r="AY20" s="654"/>
      <c r="AZ20" s="654"/>
      <c r="BA20" s="654"/>
      <c r="BB20" s="654"/>
      <c r="BC20" s="654"/>
      <c r="BD20" s="654"/>
      <c r="BE20" s="654"/>
      <c r="BF20" s="655"/>
      <c r="BG20" s="656" t="s">
        <v>242</v>
      </c>
      <c r="BH20" s="657"/>
      <c r="BI20" s="657"/>
      <c r="BJ20" s="657"/>
      <c r="BK20" s="657"/>
      <c r="BL20" s="657"/>
      <c r="BM20" s="657"/>
      <c r="BN20" s="658"/>
      <c r="BO20" s="694" t="s">
        <v>267</v>
      </c>
      <c r="BP20" s="694"/>
      <c r="BQ20" s="694"/>
      <c r="BR20" s="694"/>
      <c r="BS20" s="695" t="s">
        <v>244</v>
      </c>
      <c r="BT20" s="695"/>
      <c r="BU20" s="695"/>
      <c r="BV20" s="695"/>
      <c r="BW20" s="695"/>
      <c r="BX20" s="695"/>
      <c r="BY20" s="695"/>
      <c r="BZ20" s="695"/>
      <c r="CA20" s="695"/>
      <c r="CB20" s="733"/>
      <c r="CD20" s="653" t="s">
        <v>291</v>
      </c>
      <c r="CE20" s="654"/>
      <c r="CF20" s="654"/>
      <c r="CG20" s="654"/>
      <c r="CH20" s="654"/>
      <c r="CI20" s="654"/>
      <c r="CJ20" s="654"/>
      <c r="CK20" s="654"/>
      <c r="CL20" s="654"/>
      <c r="CM20" s="654"/>
      <c r="CN20" s="654"/>
      <c r="CO20" s="654"/>
      <c r="CP20" s="654"/>
      <c r="CQ20" s="655"/>
      <c r="CR20" s="656">
        <v>8540795</v>
      </c>
      <c r="CS20" s="657"/>
      <c r="CT20" s="657"/>
      <c r="CU20" s="657"/>
      <c r="CV20" s="657"/>
      <c r="CW20" s="657"/>
      <c r="CX20" s="657"/>
      <c r="CY20" s="658"/>
      <c r="CZ20" s="694">
        <v>100</v>
      </c>
      <c r="DA20" s="694"/>
      <c r="DB20" s="694"/>
      <c r="DC20" s="694"/>
      <c r="DD20" s="662">
        <v>717689</v>
      </c>
      <c r="DE20" s="657"/>
      <c r="DF20" s="657"/>
      <c r="DG20" s="657"/>
      <c r="DH20" s="657"/>
      <c r="DI20" s="657"/>
      <c r="DJ20" s="657"/>
      <c r="DK20" s="657"/>
      <c r="DL20" s="657"/>
      <c r="DM20" s="657"/>
      <c r="DN20" s="657"/>
      <c r="DO20" s="657"/>
      <c r="DP20" s="658"/>
      <c r="DQ20" s="662">
        <v>6114532</v>
      </c>
      <c r="DR20" s="657"/>
      <c r="DS20" s="657"/>
      <c r="DT20" s="657"/>
      <c r="DU20" s="657"/>
      <c r="DV20" s="657"/>
      <c r="DW20" s="657"/>
      <c r="DX20" s="657"/>
      <c r="DY20" s="657"/>
      <c r="DZ20" s="657"/>
      <c r="EA20" s="657"/>
      <c r="EB20" s="657"/>
      <c r="EC20" s="693"/>
    </row>
    <row r="21" spans="2:133" ht="11.25" customHeight="1" x14ac:dyDescent="0.2">
      <c r="B21" s="653" t="s">
        <v>292</v>
      </c>
      <c r="C21" s="654"/>
      <c r="D21" s="654"/>
      <c r="E21" s="654"/>
      <c r="F21" s="654"/>
      <c r="G21" s="654"/>
      <c r="H21" s="654"/>
      <c r="I21" s="654"/>
      <c r="J21" s="654"/>
      <c r="K21" s="654"/>
      <c r="L21" s="654"/>
      <c r="M21" s="654"/>
      <c r="N21" s="654"/>
      <c r="O21" s="654"/>
      <c r="P21" s="654"/>
      <c r="Q21" s="655"/>
      <c r="R21" s="656">
        <v>3224455</v>
      </c>
      <c r="S21" s="657"/>
      <c r="T21" s="657"/>
      <c r="U21" s="657"/>
      <c r="V21" s="657"/>
      <c r="W21" s="657"/>
      <c r="X21" s="657"/>
      <c r="Y21" s="658"/>
      <c r="Z21" s="694">
        <v>35.6</v>
      </c>
      <c r="AA21" s="694"/>
      <c r="AB21" s="694"/>
      <c r="AC21" s="694"/>
      <c r="AD21" s="695">
        <v>2936817</v>
      </c>
      <c r="AE21" s="695"/>
      <c r="AF21" s="695"/>
      <c r="AG21" s="695"/>
      <c r="AH21" s="695"/>
      <c r="AI21" s="695"/>
      <c r="AJ21" s="695"/>
      <c r="AK21" s="695"/>
      <c r="AL21" s="659">
        <v>57</v>
      </c>
      <c r="AM21" s="660"/>
      <c r="AN21" s="660"/>
      <c r="AO21" s="696"/>
      <c r="AP21" s="653" t="s">
        <v>293</v>
      </c>
      <c r="AQ21" s="734"/>
      <c r="AR21" s="734"/>
      <c r="AS21" s="734"/>
      <c r="AT21" s="734"/>
      <c r="AU21" s="734"/>
      <c r="AV21" s="734"/>
      <c r="AW21" s="734"/>
      <c r="AX21" s="734"/>
      <c r="AY21" s="734"/>
      <c r="AZ21" s="734"/>
      <c r="BA21" s="734"/>
      <c r="BB21" s="734"/>
      <c r="BC21" s="734"/>
      <c r="BD21" s="734"/>
      <c r="BE21" s="734"/>
      <c r="BF21" s="735"/>
      <c r="BG21" s="656" t="s">
        <v>242</v>
      </c>
      <c r="BH21" s="657"/>
      <c r="BI21" s="657"/>
      <c r="BJ21" s="657"/>
      <c r="BK21" s="657"/>
      <c r="BL21" s="657"/>
      <c r="BM21" s="657"/>
      <c r="BN21" s="658"/>
      <c r="BO21" s="694" t="s">
        <v>236</v>
      </c>
      <c r="BP21" s="694"/>
      <c r="BQ21" s="694"/>
      <c r="BR21" s="694"/>
      <c r="BS21" s="695" t="s">
        <v>242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294</v>
      </c>
      <c r="C22" s="654"/>
      <c r="D22" s="654"/>
      <c r="E22" s="654"/>
      <c r="F22" s="654"/>
      <c r="G22" s="654"/>
      <c r="H22" s="654"/>
      <c r="I22" s="654"/>
      <c r="J22" s="654"/>
      <c r="K22" s="654"/>
      <c r="L22" s="654"/>
      <c r="M22" s="654"/>
      <c r="N22" s="654"/>
      <c r="O22" s="654"/>
      <c r="P22" s="654"/>
      <c r="Q22" s="655"/>
      <c r="R22" s="656">
        <v>2936817</v>
      </c>
      <c r="S22" s="657"/>
      <c r="T22" s="657"/>
      <c r="U22" s="657"/>
      <c r="V22" s="657"/>
      <c r="W22" s="657"/>
      <c r="X22" s="657"/>
      <c r="Y22" s="658"/>
      <c r="Z22" s="694">
        <v>32.5</v>
      </c>
      <c r="AA22" s="694"/>
      <c r="AB22" s="694"/>
      <c r="AC22" s="694"/>
      <c r="AD22" s="695">
        <v>2936817</v>
      </c>
      <c r="AE22" s="695"/>
      <c r="AF22" s="695"/>
      <c r="AG22" s="695"/>
      <c r="AH22" s="695"/>
      <c r="AI22" s="695"/>
      <c r="AJ22" s="695"/>
      <c r="AK22" s="695"/>
      <c r="AL22" s="659">
        <v>57</v>
      </c>
      <c r="AM22" s="660"/>
      <c r="AN22" s="660"/>
      <c r="AO22" s="696"/>
      <c r="AP22" s="653" t="s">
        <v>295</v>
      </c>
      <c r="AQ22" s="734"/>
      <c r="AR22" s="734"/>
      <c r="AS22" s="734"/>
      <c r="AT22" s="734"/>
      <c r="AU22" s="734"/>
      <c r="AV22" s="734"/>
      <c r="AW22" s="734"/>
      <c r="AX22" s="734"/>
      <c r="AY22" s="734"/>
      <c r="AZ22" s="734"/>
      <c r="BA22" s="734"/>
      <c r="BB22" s="734"/>
      <c r="BC22" s="734"/>
      <c r="BD22" s="734"/>
      <c r="BE22" s="734"/>
      <c r="BF22" s="735"/>
      <c r="BG22" s="656" t="s">
        <v>242</v>
      </c>
      <c r="BH22" s="657"/>
      <c r="BI22" s="657"/>
      <c r="BJ22" s="657"/>
      <c r="BK22" s="657"/>
      <c r="BL22" s="657"/>
      <c r="BM22" s="657"/>
      <c r="BN22" s="658"/>
      <c r="BO22" s="694" t="s">
        <v>244</v>
      </c>
      <c r="BP22" s="694"/>
      <c r="BQ22" s="694"/>
      <c r="BR22" s="694"/>
      <c r="BS22" s="695" t="s">
        <v>244</v>
      </c>
      <c r="BT22" s="695"/>
      <c r="BU22" s="695"/>
      <c r="BV22" s="695"/>
      <c r="BW22" s="695"/>
      <c r="BX22" s="695"/>
      <c r="BY22" s="695"/>
      <c r="BZ22" s="695"/>
      <c r="CA22" s="695"/>
      <c r="CB22" s="733"/>
      <c r="CD22" s="708" t="s">
        <v>296</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297</v>
      </c>
      <c r="C23" s="654"/>
      <c r="D23" s="654"/>
      <c r="E23" s="654"/>
      <c r="F23" s="654"/>
      <c r="G23" s="654"/>
      <c r="H23" s="654"/>
      <c r="I23" s="654"/>
      <c r="J23" s="654"/>
      <c r="K23" s="654"/>
      <c r="L23" s="654"/>
      <c r="M23" s="654"/>
      <c r="N23" s="654"/>
      <c r="O23" s="654"/>
      <c r="P23" s="654"/>
      <c r="Q23" s="655"/>
      <c r="R23" s="656">
        <v>280768</v>
      </c>
      <c r="S23" s="657"/>
      <c r="T23" s="657"/>
      <c r="U23" s="657"/>
      <c r="V23" s="657"/>
      <c r="W23" s="657"/>
      <c r="X23" s="657"/>
      <c r="Y23" s="658"/>
      <c r="Z23" s="694">
        <v>3.1</v>
      </c>
      <c r="AA23" s="694"/>
      <c r="AB23" s="694"/>
      <c r="AC23" s="694"/>
      <c r="AD23" s="695" t="s">
        <v>244</v>
      </c>
      <c r="AE23" s="695"/>
      <c r="AF23" s="695"/>
      <c r="AG23" s="695"/>
      <c r="AH23" s="695"/>
      <c r="AI23" s="695"/>
      <c r="AJ23" s="695"/>
      <c r="AK23" s="695"/>
      <c r="AL23" s="659" t="s">
        <v>244</v>
      </c>
      <c r="AM23" s="660"/>
      <c r="AN23" s="660"/>
      <c r="AO23" s="696"/>
      <c r="AP23" s="653" t="s">
        <v>298</v>
      </c>
      <c r="AQ23" s="734"/>
      <c r="AR23" s="734"/>
      <c r="AS23" s="734"/>
      <c r="AT23" s="734"/>
      <c r="AU23" s="734"/>
      <c r="AV23" s="734"/>
      <c r="AW23" s="734"/>
      <c r="AX23" s="734"/>
      <c r="AY23" s="734"/>
      <c r="AZ23" s="734"/>
      <c r="BA23" s="734"/>
      <c r="BB23" s="734"/>
      <c r="BC23" s="734"/>
      <c r="BD23" s="734"/>
      <c r="BE23" s="734"/>
      <c r="BF23" s="735"/>
      <c r="BG23" s="656" t="s">
        <v>244</v>
      </c>
      <c r="BH23" s="657"/>
      <c r="BI23" s="657"/>
      <c r="BJ23" s="657"/>
      <c r="BK23" s="657"/>
      <c r="BL23" s="657"/>
      <c r="BM23" s="657"/>
      <c r="BN23" s="658"/>
      <c r="BO23" s="694" t="s">
        <v>244</v>
      </c>
      <c r="BP23" s="694"/>
      <c r="BQ23" s="694"/>
      <c r="BR23" s="694"/>
      <c r="BS23" s="695" t="s">
        <v>244</v>
      </c>
      <c r="BT23" s="695"/>
      <c r="BU23" s="695"/>
      <c r="BV23" s="695"/>
      <c r="BW23" s="695"/>
      <c r="BX23" s="695"/>
      <c r="BY23" s="695"/>
      <c r="BZ23" s="695"/>
      <c r="CA23" s="695"/>
      <c r="CB23" s="733"/>
      <c r="CD23" s="708" t="s">
        <v>230</v>
      </c>
      <c r="CE23" s="709"/>
      <c r="CF23" s="709"/>
      <c r="CG23" s="709"/>
      <c r="CH23" s="709"/>
      <c r="CI23" s="709"/>
      <c r="CJ23" s="709"/>
      <c r="CK23" s="709"/>
      <c r="CL23" s="709"/>
      <c r="CM23" s="709"/>
      <c r="CN23" s="709"/>
      <c r="CO23" s="709"/>
      <c r="CP23" s="709"/>
      <c r="CQ23" s="710"/>
      <c r="CR23" s="708" t="s">
        <v>299</v>
      </c>
      <c r="CS23" s="709"/>
      <c r="CT23" s="709"/>
      <c r="CU23" s="709"/>
      <c r="CV23" s="709"/>
      <c r="CW23" s="709"/>
      <c r="CX23" s="709"/>
      <c r="CY23" s="710"/>
      <c r="CZ23" s="708" t="s">
        <v>300</v>
      </c>
      <c r="DA23" s="709"/>
      <c r="DB23" s="709"/>
      <c r="DC23" s="710"/>
      <c r="DD23" s="708" t="s">
        <v>301</v>
      </c>
      <c r="DE23" s="709"/>
      <c r="DF23" s="709"/>
      <c r="DG23" s="709"/>
      <c r="DH23" s="709"/>
      <c r="DI23" s="709"/>
      <c r="DJ23" s="709"/>
      <c r="DK23" s="710"/>
      <c r="DL23" s="746" t="s">
        <v>302</v>
      </c>
      <c r="DM23" s="747"/>
      <c r="DN23" s="747"/>
      <c r="DO23" s="747"/>
      <c r="DP23" s="747"/>
      <c r="DQ23" s="747"/>
      <c r="DR23" s="747"/>
      <c r="DS23" s="747"/>
      <c r="DT23" s="747"/>
      <c r="DU23" s="747"/>
      <c r="DV23" s="748"/>
      <c r="DW23" s="708" t="s">
        <v>303</v>
      </c>
      <c r="DX23" s="709"/>
      <c r="DY23" s="709"/>
      <c r="DZ23" s="709"/>
      <c r="EA23" s="709"/>
      <c r="EB23" s="709"/>
      <c r="EC23" s="710"/>
    </row>
    <row r="24" spans="2:133" ht="11.25" customHeight="1" x14ac:dyDescent="0.2">
      <c r="B24" s="653" t="s">
        <v>304</v>
      </c>
      <c r="C24" s="654"/>
      <c r="D24" s="654"/>
      <c r="E24" s="654"/>
      <c r="F24" s="654"/>
      <c r="G24" s="654"/>
      <c r="H24" s="654"/>
      <c r="I24" s="654"/>
      <c r="J24" s="654"/>
      <c r="K24" s="654"/>
      <c r="L24" s="654"/>
      <c r="M24" s="654"/>
      <c r="N24" s="654"/>
      <c r="O24" s="654"/>
      <c r="P24" s="654"/>
      <c r="Q24" s="655"/>
      <c r="R24" s="656">
        <v>6870</v>
      </c>
      <c r="S24" s="657"/>
      <c r="T24" s="657"/>
      <c r="U24" s="657"/>
      <c r="V24" s="657"/>
      <c r="W24" s="657"/>
      <c r="X24" s="657"/>
      <c r="Y24" s="658"/>
      <c r="Z24" s="694">
        <v>0.1</v>
      </c>
      <c r="AA24" s="694"/>
      <c r="AB24" s="694"/>
      <c r="AC24" s="694"/>
      <c r="AD24" s="695" t="s">
        <v>244</v>
      </c>
      <c r="AE24" s="695"/>
      <c r="AF24" s="695"/>
      <c r="AG24" s="695"/>
      <c r="AH24" s="695"/>
      <c r="AI24" s="695"/>
      <c r="AJ24" s="695"/>
      <c r="AK24" s="695"/>
      <c r="AL24" s="659" t="s">
        <v>242</v>
      </c>
      <c r="AM24" s="660"/>
      <c r="AN24" s="660"/>
      <c r="AO24" s="696"/>
      <c r="AP24" s="653" t="s">
        <v>305</v>
      </c>
      <c r="AQ24" s="734"/>
      <c r="AR24" s="734"/>
      <c r="AS24" s="734"/>
      <c r="AT24" s="734"/>
      <c r="AU24" s="734"/>
      <c r="AV24" s="734"/>
      <c r="AW24" s="734"/>
      <c r="AX24" s="734"/>
      <c r="AY24" s="734"/>
      <c r="AZ24" s="734"/>
      <c r="BA24" s="734"/>
      <c r="BB24" s="734"/>
      <c r="BC24" s="734"/>
      <c r="BD24" s="734"/>
      <c r="BE24" s="734"/>
      <c r="BF24" s="735"/>
      <c r="BG24" s="656" t="s">
        <v>244</v>
      </c>
      <c r="BH24" s="657"/>
      <c r="BI24" s="657"/>
      <c r="BJ24" s="657"/>
      <c r="BK24" s="657"/>
      <c r="BL24" s="657"/>
      <c r="BM24" s="657"/>
      <c r="BN24" s="658"/>
      <c r="BO24" s="694" t="s">
        <v>244</v>
      </c>
      <c r="BP24" s="694"/>
      <c r="BQ24" s="694"/>
      <c r="BR24" s="694"/>
      <c r="BS24" s="695" t="s">
        <v>242</v>
      </c>
      <c r="BT24" s="695"/>
      <c r="BU24" s="695"/>
      <c r="BV24" s="695"/>
      <c r="BW24" s="695"/>
      <c r="BX24" s="695"/>
      <c r="BY24" s="695"/>
      <c r="BZ24" s="695"/>
      <c r="CA24" s="695"/>
      <c r="CB24" s="733"/>
      <c r="CD24" s="714" t="s">
        <v>306</v>
      </c>
      <c r="CE24" s="715"/>
      <c r="CF24" s="715"/>
      <c r="CG24" s="715"/>
      <c r="CH24" s="715"/>
      <c r="CI24" s="715"/>
      <c r="CJ24" s="715"/>
      <c r="CK24" s="715"/>
      <c r="CL24" s="715"/>
      <c r="CM24" s="715"/>
      <c r="CN24" s="715"/>
      <c r="CO24" s="715"/>
      <c r="CP24" s="715"/>
      <c r="CQ24" s="716"/>
      <c r="CR24" s="711">
        <v>3476271</v>
      </c>
      <c r="CS24" s="712"/>
      <c r="CT24" s="712"/>
      <c r="CU24" s="712"/>
      <c r="CV24" s="712"/>
      <c r="CW24" s="712"/>
      <c r="CX24" s="712"/>
      <c r="CY24" s="737"/>
      <c r="CZ24" s="738">
        <v>40.700000000000003</v>
      </c>
      <c r="DA24" s="720"/>
      <c r="DB24" s="720"/>
      <c r="DC24" s="740"/>
      <c r="DD24" s="736">
        <v>2761157</v>
      </c>
      <c r="DE24" s="712"/>
      <c r="DF24" s="712"/>
      <c r="DG24" s="712"/>
      <c r="DH24" s="712"/>
      <c r="DI24" s="712"/>
      <c r="DJ24" s="712"/>
      <c r="DK24" s="737"/>
      <c r="DL24" s="736">
        <v>2551329</v>
      </c>
      <c r="DM24" s="712"/>
      <c r="DN24" s="712"/>
      <c r="DO24" s="712"/>
      <c r="DP24" s="712"/>
      <c r="DQ24" s="712"/>
      <c r="DR24" s="712"/>
      <c r="DS24" s="712"/>
      <c r="DT24" s="712"/>
      <c r="DU24" s="712"/>
      <c r="DV24" s="737"/>
      <c r="DW24" s="738">
        <v>49.5</v>
      </c>
      <c r="DX24" s="720"/>
      <c r="DY24" s="720"/>
      <c r="DZ24" s="720"/>
      <c r="EA24" s="720"/>
      <c r="EB24" s="720"/>
      <c r="EC24" s="739"/>
    </row>
    <row r="25" spans="2:133" ht="11.25" customHeight="1" x14ac:dyDescent="0.2">
      <c r="B25" s="653" t="s">
        <v>307</v>
      </c>
      <c r="C25" s="654"/>
      <c r="D25" s="654"/>
      <c r="E25" s="654"/>
      <c r="F25" s="654"/>
      <c r="G25" s="654"/>
      <c r="H25" s="654"/>
      <c r="I25" s="654"/>
      <c r="J25" s="654"/>
      <c r="K25" s="654"/>
      <c r="L25" s="654"/>
      <c r="M25" s="654"/>
      <c r="N25" s="654"/>
      <c r="O25" s="654"/>
      <c r="P25" s="654"/>
      <c r="Q25" s="655"/>
      <c r="R25" s="656">
        <v>5423294</v>
      </c>
      <c r="S25" s="657"/>
      <c r="T25" s="657"/>
      <c r="U25" s="657"/>
      <c r="V25" s="657"/>
      <c r="W25" s="657"/>
      <c r="X25" s="657"/>
      <c r="Y25" s="658"/>
      <c r="Z25" s="694">
        <v>60</v>
      </c>
      <c r="AA25" s="694"/>
      <c r="AB25" s="694"/>
      <c r="AC25" s="694"/>
      <c r="AD25" s="695">
        <v>5135656</v>
      </c>
      <c r="AE25" s="695"/>
      <c r="AF25" s="695"/>
      <c r="AG25" s="695"/>
      <c r="AH25" s="695"/>
      <c r="AI25" s="695"/>
      <c r="AJ25" s="695"/>
      <c r="AK25" s="695"/>
      <c r="AL25" s="659">
        <v>99.7</v>
      </c>
      <c r="AM25" s="660"/>
      <c r="AN25" s="660"/>
      <c r="AO25" s="696"/>
      <c r="AP25" s="653" t="s">
        <v>308</v>
      </c>
      <c r="AQ25" s="734"/>
      <c r="AR25" s="734"/>
      <c r="AS25" s="734"/>
      <c r="AT25" s="734"/>
      <c r="AU25" s="734"/>
      <c r="AV25" s="734"/>
      <c r="AW25" s="734"/>
      <c r="AX25" s="734"/>
      <c r="AY25" s="734"/>
      <c r="AZ25" s="734"/>
      <c r="BA25" s="734"/>
      <c r="BB25" s="734"/>
      <c r="BC25" s="734"/>
      <c r="BD25" s="734"/>
      <c r="BE25" s="734"/>
      <c r="BF25" s="735"/>
      <c r="BG25" s="656" t="s">
        <v>244</v>
      </c>
      <c r="BH25" s="657"/>
      <c r="BI25" s="657"/>
      <c r="BJ25" s="657"/>
      <c r="BK25" s="657"/>
      <c r="BL25" s="657"/>
      <c r="BM25" s="657"/>
      <c r="BN25" s="658"/>
      <c r="BO25" s="694" t="s">
        <v>267</v>
      </c>
      <c r="BP25" s="694"/>
      <c r="BQ25" s="694"/>
      <c r="BR25" s="694"/>
      <c r="BS25" s="695" t="s">
        <v>244</v>
      </c>
      <c r="BT25" s="695"/>
      <c r="BU25" s="695"/>
      <c r="BV25" s="695"/>
      <c r="BW25" s="695"/>
      <c r="BX25" s="695"/>
      <c r="BY25" s="695"/>
      <c r="BZ25" s="695"/>
      <c r="CA25" s="695"/>
      <c r="CB25" s="733"/>
      <c r="CD25" s="653" t="s">
        <v>309</v>
      </c>
      <c r="CE25" s="654"/>
      <c r="CF25" s="654"/>
      <c r="CG25" s="654"/>
      <c r="CH25" s="654"/>
      <c r="CI25" s="654"/>
      <c r="CJ25" s="654"/>
      <c r="CK25" s="654"/>
      <c r="CL25" s="654"/>
      <c r="CM25" s="654"/>
      <c r="CN25" s="654"/>
      <c r="CO25" s="654"/>
      <c r="CP25" s="654"/>
      <c r="CQ25" s="655"/>
      <c r="CR25" s="656">
        <v>1469741</v>
      </c>
      <c r="CS25" s="669"/>
      <c r="CT25" s="669"/>
      <c r="CU25" s="669"/>
      <c r="CV25" s="669"/>
      <c r="CW25" s="669"/>
      <c r="CX25" s="669"/>
      <c r="CY25" s="670"/>
      <c r="CZ25" s="659">
        <v>17.2</v>
      </c>
      <c r="DA25" s="671"/>
      <c r="DB25" s="671"/>
      <c r="DC25" s="672"/>
      <c r="DD25" s="662">
        <v>1352454</v>
      </c>
      <c r="DE25" s="669"/>
      <c r="DF25" s="669"/>
      <c r="DG25" s="669"/>
      <c r="DH25" s="669"/>
      <c r="DI25" s="669"/>
      <c r="DJ25" s="669"/>
      <c r="DK25" s="670"/>
      <c r="DL25" s="662">
        <v>1275035</v>
      </c>
      <c r="DM25" s="669"/>
      <c r="DN25" s="669"/>
      <c r="DO25" s="669"/>
      <c r="DP25" s="669"/>
      <c r="DQ25" s="669"/>
      <c r="DR25" s="669"/>
      <c r="DS25" s="669"/>
      <c r="DT25" s="669"/>
      <c r="DU25" s="669"/>
      <c r="DV25" s="670"/>
      <c r="DW25" s="659">
        <v>24.7</v>
      </c>
      <c r="DX25" s="671"/>
      <c r="DY25" s="671"/>
      <c r="DZ25" s="671"/>
      <c r="EA25" s="671"/>
      <c r="EB25" s="671"/>
      <c r="EC25" s="683"/>
    </row>
    <row r="26" spans="2:133" ht="11.25" customHeight="1" x14ac:dyDescent="0.2">
      <c r="B26" s="653" t="s">
        <v>310</v>
      </c>
      <c r="C26" s="654"/>
      <c r="D26" s="654"/>
      <c r="E26" s="654"/>
      <c r="F26" s="654"/>
      <c r="G26" s="654"/>
      <c r="H26" s="654"/>
      <c r="I26" s="654"/>
      <c r="J26" s="654"/>
      <c r="K26" s="654"/>
      <c r="L26" s="654"/>
      <c r="M26" s="654"/>
      <c r="N26" s="654"/>
      <c r="O26" s="654"/>
      <c r="P26" s="654"/>
      <c r="Q26" s="655"/>
      <c r="R26" s="656">
        <v>1251</v>
      </c>
      <c r="S26" s="657"/>
      <c r="T26" s="657"/>
      <c r="U26" s="657"/>
      <c r="V26" s="657"/>
      <c r="W26" s="657"/>
      <c r="X26" s="657"/>
      <c r="Y26" s="658"/>
      <c r="Z26" s="694">
        <v>0</v>
      </c>
      <c r="AA26" s="694"/>
      <c r="AB26" s="694"/>
      <c r="AC26" s="694"/>
      <c r="AD26" s="695">
        <v>1251</v>
      </c>
      <c r="AE26" s="695"/>
      <c r="AF26" s="695"/>
      <c r="AG26" s="695"/>
      <c r="AH26" s="695"/>
      <c r="AI26" s="695"/>
      <c r="AJ26" s="695"/>
      <c r="AK26" s="695"/>
      <c r="AL26" s="659">
        <v>0</v>
      </c>
      <c r="AM26" s="660"/>
      <c r="AN26" s="660"/>
      <c r="AO26" s="696"/>
      <c r="AP26" s="653" t="s">
        <v>311</v>
      </c>
      <c r="AQ26" s="734"/>
      <c r="AR26" s="734"/>
      <c r="AS26" s="734"/>
      <c r="AT26" s="734"/>
      <c r="AU26" s="734"/>
      <c r="AV26" s="734"/>
      <c r="AW26" s="734"/>
      <c r="AX26" s="734"/>
      <c r="AY26" s="734"/>
      <c r="AZ26" s="734"/>
      <c r="BA26" s="734"/>
      <c r="BB26" s="734"/>
      <c r="BC26" s="734"/>
      <c r="BD26" s="734"/>
      <c r="BE26" s="734"/>
      <c r="BF26" s="735"/>
      <c r="BG26" s="656" t="s">
        <v>242</v>
      </c>
      <c r="BH26" s="657"/>
      <c r="BI26" s="657"/>
      <c r="BJ26" s="657"/>
      <c r="BK26" s="657"/>
      <c r="BL26" s="657"/>
      <c r="BM26" s="657"/>
      <c r="BN26" s="658"/>
      <c r="BO26" s="694" t="s">
        <v>242</v>
      </c>
      <c r="BP26" s="694"/>
      <c r="BQ26" s="694"/>
      <c r="BR26" s="694"/>
      <c r="BS26" s="695" t="s">
        <v>244</v>
      </c>
      <c r="BT26" s="695"/>
      <c r="BU26" s="695"/>
      <c r="BV26" s="695"/>
      <c r="BW26" s="695"/>
      <c r="BX26" s="695"/>
      <c r="BY26" s="695"/>
      <c r="BZ26" s="695"/>
      <c r="CA26" s="695"/>
      <c r="CB26" s="733"/>
      <c r="CD26" s="653" t="s">
        <v>312</v>
      </c>
      <c r="CE26" s="654"/>
      <c r="CF26" s="654"/>
      <c r="CG26" s="654"/>
      <c r="CH26" s="654"/>
      <c r="CI26" s="654"/>
      <c r="CJ26" s="654"/>
      <c r="CK26" s="654"/>
      <c r="CL26" s="654"/>
      <c r="CM26" s="654"/>
      <c r="CN26" s="654"/>
      <c r="CO26" s="654"/>
      <c r="CP26" s="654"/>
      <c r="CQ26" s="655"/>
      <c r="CR26" s="656">
        <v>953619</v>
      </c>
      <c r="CS26" s="657"/>
      <c r="CT26" s="657"/>
      <c r="CU26" s="657"/>
      <c r="CV26" s="657"/>
      <c r="CW26" s="657"/>
      <c r="CX26" s="657"/>
      <c r="CY26" s="658"/>
      <c r="CZ26" s="659">
        <v>11.2</v>
      </c>
      <c r="DA26" s="671"/>
      <c r="DB26" s="671"/>
      <c r="DC26" s="672"/>
      <c r="DD26" s="662">
        <v>853622</v>
      </c>
      <c r="DE26" s="657"/>
      <c r="DF26" s="657"/>
      <c r="DG26" s="657"/>
      <c r="DH26" s="657"/>
      <c r="DI26" s="657"/>
      <c r="DJ26" s="657"/>
      <c r="DK26" s="658"/>
      <c r="DL26" s="662" t="s">
        <v>242</v>
      </c>
      <c r="DM26" s="657"/>
      <c r="DN26" s="657"/>
      <c r="DO26" s="657"/>
      <c r="DP26" s="657"/>
      <c r="DQ26" s="657"/>
      <c r="DR26" s="657"/>
      <c r="DS26" s="657"/>
      <c r="DT26" s="657"/>
      <c r="DU26" s="657"/>
      <c r="DV26" s="658"/>
      <c r="DW26" s="659" t="s">
        <v>244</v>
      </c>
      <c r="DX26" s="671"/>
      <c r="DY26" s="671"/>
      <c r="DZ26" s="671"/>
      <c r="EA26" s="671"/>
      <c r="EB26" s="671"/>
      <c r="EC26" s="683"/>
    </row>
    <row r="27" spans="2:133" ht="11.25" customHeight="1" x14ac:dyDescent="0.2">
      <c r="B27" s="653" t="s">
        <v>313</v>
      </c>
      <c r="C27" s="654"/>
      <c r="D27" s="654"/>
      <c r="E27" s="654"/>
      <c r="F27" s="654"/>
      <c r="G27" s="654"/>
      <c r="H27" s="654"/>
      <c r="I27" s="654"/>
      <c r="J27" s="654"/>
      <c r="K27" s="654"/>
      <c r="L27" s="654"/>
      <c r="M27" s="654"/>
      <c r="N27" s="654"/>
      <c r="O27" s="654"/>
      <c r="P27" s="654"/>
      <c r="Q27" s="655"/>
      <c r="R27" s="656">
        <v>116337</v>
      </c>
      <c r="S27" s="657"/>
      <c r="T27" s="657"/>
      <c r="U27" s="657"/>
      <c r="V27" s="657"/>
      <c r="W27" s="657"/>
      <c r="X27" s="657"/>
      <c r="Y27" s="658"/>
      <c r="Z27" s="694">
        <v>1.3</v>
      </c>
      <c r="AA27" s="694"/>
      <c r="AB27" s="694"/>
      <c r="AC27" s="694"/>
      <c r="AD27" s="695">
        <v>872</v>
      </c>
      <c r="AE27" s="695"/>
      <c r="AF27" s="695"/>
      <c r="AG27" s="695"/>
      <c r="AH27" s="695"/>
      <c r="AI27" s="695"/>
      <c r="AJ27" s="695"/>
      <c r="AK27" s="695"/>
      <c r="AL27" s="659">
        <v>0</v>
      </c>
      <c r="AM27" s="660"/>
      <c r="AN27" s="660"/>
      <c r="AO27" s="696"/>
      <c r="AP27" s="653" t="s">
        <v>314</v>
      </c>
      <c r="AQ27" s="654"/>
      <c r="AR27" s="654"/>
      <c r="AS27" s="654"/>
      <c r="AT27" s="654"/>
      <c r="AU27" s="654"/>
      <c r="AV27" s="654"/>
      <c r="AW27" s="654"/>
      <c r="AX27" s="654"/>
      <c r="AY27" s="654"/>
      <c r="AZ27" s="654"/>
      <c r="BA27" s="654"/>
      <c r="BB27" s="654"/>
      <c r="BC27" s="654"/>
      <c r="BD27" s="654"/>
      <c r="BE27" s="654"/>
      <c r="BF27" s="655"/>
      <c r="BG27" s="656">
        <v>1659234</v>
      </c>
      <c r="BH27" s="657"/>
      <c r="BI27" s="657"/>
      <c r="BJ27" s="657"/>
      <c r="BK27" s="657"/>
      <c r="BL27" s="657"/>
      <c r="BM27" s="657"/>
      <c r="BN27" s="658"/>
      <c r="BO27" s="694">
        <v>100</v>
      </c>
      <c r="BP27" s="694"/>
      <c r="BQ27" s="694"/>
      <c r="BR27" s="694"/>
      <c r="BS27" s="695" t="s">
        <v>244</v>
      </c>
      <c r="BT27" s="695"/>
      <c r="BU27" s="695"/>
      <c r="BV27" s="695"/>
      <c r="BW27" s="695"/>
      <c r="BX27" s="695"/>
      <c r="BY27" s="695"/>
      <c r="BZ27" s="695"/>
      <c r="CA27" s="695"/>
      <c r="CB27" s="733"/>
      <c r="CD27" s="653" t="s">
        <v>315</v>
      </c>
      <c r="CE27" s="654"/>
      <c r="CF27" s="654"/>
      <c r="CG27" s="654"/>
      <c r="CH27" s="654"/>
      <c r="CI27" s="654"/>
      <c r="CJ27" s="654"/>
      <c r="CK27" s="654"/>
      <c r="CL27" s="654"/>
      <c r="CM27" s="654"/>
      <c r="CN27" s="654"/>
      <c r="CO27" s="654"/>
      <c r="CP27" s="654"/>
      <c r="CQ27" s="655"/>
      <c r="CR27" s="656">
        <v>764647</v>
      </c>
      <c r="CS27" s="669"/>
      <c r="CT27" s="669"/>
      <c r="CU27" s="669"/>
      <c r="CV27" s="669"/>
      <c r="CW27" s="669"/>
      <c r="CX27" s="669"/>
      <c r="CY27" s="670"/>
      <c r="CZ27" s="659">
        <v>9</v>
      </c>
      <c r="DA27" s="671"/>
      <c r="DB27" s="671"/>
      <c r="DC27" s="672"/>
      <c r="DD27" s="662">
        <v>214695</v>
      </c>
      <c r="DE27" s="669"/>
      <c r="DF27" s="669"/>
      <c r="DG27" s="669"/>
      <c r="DH27" s="669"/>
      <c r="DI27" s="669"/>
      <c r="DJ27" s="669"/>
      <c r="DK27" s="670"/>
      <c r="DL27" s="662">
        <v>186726</v>
      </c>
      <c r="DM27" s="669"/>
      <c r="DN27" s="669"/>
      <c r="DO27" s="669"/>
      <c r="DP27" s="669"/>
      <c r="DQ27" s="669"/>
      <c r="DR27" s="669"/>
      <c r="DS27" s="669"/>
      <c r="DT27" s="669"/>
      <c r="DU27" s="669"/>
      <c r="DV27" s="670"/>
      <c r="DW27" s="659">
        <v>3.6</v>
      </c>
      <c r="DX27" s="671"/>
      <c r="DY27" s="671"/>
      <c r="DZ27" s="671"/>
      <c r="EA27" s="671"/>
      <c r="EB27" s="671"/>
      <c r="EC27" s="683"/>
    </row>
    <row r="28" spans="2:133" ht="11.25" customHeight="1" x14ac:dyDescent="0.2">
      <c r="B28" s="653" t="s">
        <v>316</v>
      </c>
      <c r="C28" s="654"/>
      <c r="D28" s="654"/>
      <c r="E28" s="654"/>
      <c r="F28" s="654"/>
      <c r="G28" s="654"/>
      <c r="H28" s="654"/>
      <c r="I28" s="654"/>
      <c r="J28" s="654"/>
      <c r="K28" s="654"/>
      <c r="L28" s="654"/>
      <c r="M28" s="654"/>
      <c r="N28" s="654"/>
      <c r="O28" s="654"/>
      <c r="P28" s="654"/>
      <c r="Q28" s="655"/>
      <c r="R28" s="656">
        <v>92768</v>
      </c>
      <c r="S28" s="657"/>
      <c r="T28" s="657"/>
      <c r="U28" s="657"/>
      <c r="V28" s="657"/>
      <c r="W28" s="657"/>
      <c r="X28" s="657"/>
      <c r="Y28" s="658"/>
      <c r="Z28" s="694">
        <v>1</v>
      </c>
      <c r="AA28" s="694"/>
      <c r="AB28" s="694"/>
      <c r="AC28" s="694"/>
      <c r="AD28" s="695">
        <v>5118</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317</v>
      </c>
      <c r="CE28" s="654"/>
      <c r="CF28" s="654"/>
      <c r="CG28" s="654"/>
      <c r="CH28" s="654"/>
      <c r="CI28" s="654"/>
      <c r="CJ28" s="654"/>
      <c r="CK28" s="654"/>
      <c r="CL28" s="654"/>
      <c r="CM28" s="654"/>
      <c r="CN28" s="654"/>
      <c r="CO28" s="654"/>
      <c r="CP28" s="654"/>
      <c r="CQ28" s="655"/>
      <c r="CR28" s="656">
        <v>1241883</v>
      </c>
      <c r="CS28" s="657"/>
      <c r="CT28" s="657"/>
      <c r="CU28" s="657"/>
      <c r="CV28" s="657"/>
      <c r="CW28" s="657"/>
      <c r="CX28" s="657"/>
      <c r="CY28" s="658"/>
      <c r="CZ28" s="659">
        <v>14.5</v>
      </c>
      <c r="DA28" s="671"/>
      <c r="DB28" s="671"/>
      <c r="DC28" s="672"/>
      <c r="DD28" s="662">
        <v>1194008</v>
      </c>
      <c r="DE28" s="657"/>
      <c r="DF28" s="657"/>
      <c r="DG28" s="657"/>
      <c r="DH28" s="657"/>
      <c r="DI28" s="657"/>
      <c r="DJ28" s="657"/>
      <c r="DK28" s="658"/>
      <c r="DL28" s="662">
        <v>1089568</v>
      </c>
      <c r="DM28" s="657"/>
      <c r="DN28" s="657"/>
      <c r="DO28" s="657"/>
      <c r="DP28" s="657"/>
      <c r="DQ28" s="657"/>
      <c r="DR28" s="657"/>
      <c r="DS28" s="657"/>
      <c r="DT28" s="657"/>
      <c r="DU28" s="657"/>
      <c r="DV28" s="658"/>
      <c r="DW28" s="659">
        <v>21.1</v>
      </c>
      <c r="DX28" s="671"/>
      <c r="DY28" s="671"/>
      <c r="DZ28" s="671"/>
      <c r="EA28" s="671"/>
      <c r="EB28" s="671"/>
      <c r="EC28" s="683"/>
    </row>
    <row r="29" spans="2:133" ht="11.25" customHeight="1" x14ac:dyDescent="0.2">
      <c r="B29" s="653" t="s">
        <v>318</v>
      </c>
      <c r="C29" s="654"/>
      <c r="D29" s="654"/>
      <c r="E29" s="654"/>
      <c r="F29" s="654"/>
      <c r="G29" s="654"/>
      <c r="H29" s="654"/>
      <c r="I29" s="654"/>
      <c r="J29" s="654"/>
      <c r="K29" s="654"/>
      <c r="L29" s="654"/>
      <c r="M29" s="654"/>
      <c r="N29" s="654"/>
      <c r="O29" s="654"/>
      <c r="P29" s="654"/>
      <c r="Q29" s="655"/>
      <c r="R29" s="656">
        <v>22859</v>
      </c>
      <c r="S29" s="657"/>
      <c r="T29" s="657"/>
      <c r="U29" s="657"/>
      <c r="V29" s="657"/>
      <c r="W29" s="657"/>
      <c r="X29" s="657"/>
      <c r="Y29" s="658"/>
      <c r="Z29" s="694">
        <v>0.3</v>
      </c>
      <c r="AA29" s="694"/>
      <c r="AB29" s="694"/>
      <c r="AC29" s="694"/>
      <c r="AD29" s="695" t="s">
        <v>244</v>
      </c>
      <c r="AE29" s="695"/>
      <c r="AF29" s="695"/>
      <c r="AG29" s="695"/>
      <c r="AH29" s="695"/>
      <c r="AI29" s="695"/>
      <c r="AJ29" s="695"/>
      <c r="AK29" s="695"/>
      <c r="AL29" s="659" t="s">
        <v>242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319</v>
      </c>
      <c r="CE29" s="676"/>
      <c r="CF29" s="653" t="s">
        <v>320</v>
      </c>
      <c r="CG29" s="654"/>
      <c r="CH29" s="654"/>
      <c r="CI29" s="654"/>
      <c r="CJ29" s="654"/>
      <c r="CK29" s="654"/>
      <c r="CL29" s="654"/>
      <c r="CM29" s="654"/>
      <c r="CN29" s="654"/>
      <c r="CO29" s="654"/>
      <c r="CP29" s="654"/>
      <c r="CQ29" s="655"/>
      <c r="CR29" s="656">
        <v>1241828</v>
      </c>
      <c r="CS29" s="669"/>
      <c r="CT29" s="669"/>
      <c r="CU29" s="669"/>
      <c r="CV29" s="669"/>
      <c r="CW29" s="669"/>
      <c r="CX29" s="669"/>
      <c r="CY29" s="670"/>
      <c r="CZ29" s="659">
        <v>14.5</v>
      </c>
      <c r="DA29" s="671"/>
      <c r="DB29" s="671"/>
      <c r="DC29" s="672"/>
      <c r="DD29" s="662">
        <v>1193953</v>
      </c>
      <c r="DE29" s="669"/>
      <c r="DF29" s="669"/>
      <c r="DG29" s="669"/>
      <c r="DH29" s="669"/>
      <c r="DI29" s="669"/>
      <c r="DJ29" s="669"/>
      <c r="DK29" s="670"/>
      <c r="DL29" s="662">
        <v>1089513</v>
      </c>
      <c r="DM29" s="669"/>
      <c r="DN29" s="669"/>
      <c r="DO29" s="669"/>
      <c r="DP29" s="669"/>
      <c r="DQ29" s="669"/>
      <c r="DR29" s="669"/>
      <c r="DS29" s="669"/>
      <c r="DT29" s="669"/>
      <c r="DU29" s="669"/>
      <c r="DV29" s="670"/>
      <c r="DW29" s="659">
        <v>21.1</v>
      </c>
      <c r="DX29" s="671"/>
      <c r="DY29" s="671"/>
      <c r="DZ29" s="671"/>
      <c r="EA29" s="671"/>
      <c r="EB29" s="671"/>
      <c r="EC29" s="683"/>
    </row>
    <row r="30" spans="2:133" ht="11.25" customHeight="1" x14ac:dyDescent="0.2">
      <c r="B30" s="653" t="s">
        <v>321</v>
      </c>
      <c r="C30" s="654"/>
      <c r="D30" s="654"/>
      <c r="E30" s="654"/>
      <c r="F30" s="654"/>
      <c r="G30" s="654"/>
      <c r="H30" s="654"/>
      <c r="I30" s="654"/>
      <c r="J30" s="654"/>
      <c r="K30" s="654"/>
      <c r="L30" s="654"/>
      <c r="M30" s="654"/>
      <c r="N30" s="654"/>
      <c r="O30" s="654"/>
      <c r="P30" s="654"/>
      <c r="Q30" s="655"/>
      <c r="R30" s="656">
        <v>1080461</v>
      </c>
      <c r="S30" s="657"/>
      <c r="T30" s="657"/>
      <c r="U30" s="657"/>
      <c r="V30" s="657"/>
      <c r="W30" s="657"/>
      <c r="X30" s="657"/>
      <c r="Y30" s="658"/>
      <c r="Z30" s="694">
        <v>11.9</v>
      </c>
      <c r="AA30" s="694"/>
      <c r="AB30" s="694"/>
      <c r="AC30" s="694"/>
      <c r="AD30" s="695" t="s">
        <v>242</v>
      </c>
      <c r="AE30" s="695"/>
      <c r="AF30" s="695"/>
      <c r="AG30" s="695"/>
      <c r="AH30" s="695"/>
      <c r="AI30" s="695"/>
      <c r="AJ30" s="695"/>
      <c r="AK30" s="695"/>
      <c r="AL30" s="659" t="s">
        <v>244</v>
      </c>
      <c r="AM30" s="660"/>
      <c r="AN30" s="660"/>
      <c r="AO30" s="696"/>
      <c r="AP30" s="708" t="s">
        <v>230</v>
      </c>
      <c r="AQ30" s="709"/>
      <c r="AR30" s="709"/>
      <c r="AS30" s="709"/>
      <c r="AT30" s="709"/>
      <c r="AU30" s="709"/>
      <c r="AV30" s="709"/>
      <c r="AW30" s="709"/>
      <c r="AX30" s="709"/>
      <c r="AY30" s="709"/>
      <c r="AZ30" s="709"/>
      <c r="BA30" s="709"/>
      <c r="BB30" s="709"/>
      <c r="BC30" s="709"/>
      <c r="BD30" s="709"/>
      <c r="BE30" s="709"/>
      <c r="BF30" s="710"/>
      <c r="BG30" s="708" t="s">
        <v>322</v>
      </c>
      <c r="BH30" s="731"/>
      <c r="BI30" s="731"/>
      <c r="BJ30" s="731"/>
      <c r="BK30" s="731"/>
      <c r="BL30" s="731"/>
      <c r="BM30" s="731"/>
      <c r="BN30" s="731"/>
      <c r="BO30" s="731"/>
      <c r="BP30" s="731"/>
      <c r="BQ30" s="732"/>
      <c r="BR30" s="708" t="s">
        <v>323</v>
      </c>
      <c r="BS30" s="731"/>
      <c r="BT30" s="731"/>
      <c r="BU30" s="731"/>
      <c r="BV30" s="731"/>
      <c r="BW30" s="731"/>
      <c r="BX30" s="731"/>
      <c r="BY30" s="731"/>
      <c r="BZ30" s="731"/>
      <c r="CA30" s="731"/>
      <c r="CB30" s="732"/>
      <c r="CD30" s="677"/>
      <c r="CE30" s="678"/>
      <c r="CF30" s="653" t="s">
        <v>324</v>
      </c>
      <c r="CG30" s="654"/>
      <c r="CH30" s="654"/>
      <c r="CI30" s="654"/>
      <c r="CJ30" s="654"/>
      <c r="CK30" s="654"/>
      <c r="CL30" s="654"/>
      <c r="CM30" s="654"/>
      <c r="CN30" s="654"/>
      <c r="CO30" s="654"/>
      <c r="CP30" s="654"/>
      <c r="CQ30" s="655"/>
      <c r="CR30" s="656">
        <v>1210558</v>
      </c>
      <c r="CS30" s="657"/>
      <c r="CT30" s="657"/>
      <c r="CU30" s="657"/>
      <c r="CV30" s="657"/>
      <c r="CW30" s="657"/>
      <c r="CX30" s="657"/>
      <c r="CY30" s="658"/>
      <c r="CZ30" s="659">
        <v>14.2</v>
      </c>
      <c r="DA30" s="671"/>
      <c r="DB30" s="671"/>
      <c r="DC30" s="672"/>
      <c r="DD30" s="662">
        <v>1167400</v>
      </c>
      <c r="DE30" s="657"/>
      <c r="DF30" s="657"/>
      <c r="DG30" s="657"/>
      <c r="DH30" s="657"/>
      <c r="DI30" s="657"/>
      <c r="DJ30" s="657"/>
      <c r="DK30" s="658"/>
      <c r="DL30" s="662">
        <v>1062969</v>
      </c>
      <c r="DM30" s="657"/>
      <c r="DN30" s="657"/>
      <c r="DO30" s="657"/>
      <c r="DP30" s="657"/>
      <c r="DQ30" s="657"/>
      <c r="DR30" s="657"/>
      <c r="DS30" s="657"/>
      <c r="DT30" s="657"/>
      <c r="DU30" s="657"/>
      <c r="DV30" s="658"/>
      <c r="DW30" s="659">
        <v>20.6</v>
      </c>
      <c r="DX30" s="671"/>
      <c r="DY30" s="671"/>
      <c r="DZ30" s="671"/>
      <c r="EA30" s="671"/>
      <c r="EB30" s="671"/>
      <c r="EC30" s="683"/>
    </row>
    <row r="31" spans="2:133" ht="11.25" customHeight="1" x14ac:dyDescent="0.2">
      <c r="B31" s="723" t="s">
        <v>325</v>
      </c>
      <c r="C31" s="724"/>
      <c r="D31" s="724"/>
      <c r="E31" s="724"/>
      <c r="F31" s="724"/>
      <c r="G31" s="724"/>
      <c r="H31" s="724"/>
      <c r="I31" s="724"/>
      <c r="J31" s="724"/>
      <c r="K31" s="724"/>
      <c r="L31" s="724"/>
      <c r="M31" s="724"/>
      <c r="N31" s="724"/>
      <c r="O31" s="724"/>
      <c r="P31" s="724"/>
      <c r="Q31" s="725"/>
      <c r="R31" s="656" t="s">
        <v>236</v>
      </c>
      <c r="S31" s="657"/>
      <c r="T31" s="657"/>
      <c r="U31" s="657"/>
      <c r="V31" s="657"/>
      <c r="W31" s="657"/>
      <c r="X31" s="657"/>
      <c r="Y31" s="658"/>
      <c r="Z31" s="694" t="s">
        <v>236</v>
      </c>
      <c r="AA31" s="694"/>
      <c r="AB31" s="694"/>
      <c r="AC31" s="694"/>
      <c r="AD31" s="695" t="s">
        <v>244</v>
      </c>
      <c r="AE31" s="695"/>
      <c r="AF31" s="695"/>
      <c r="AG31" s="695"/>
      <c r="AH31" s="695"/>
      <c r="AI31" s="695"/>
      <c r="AJ31" s="695"/>
      <c r="AK31" s="695"/>
      <c r="AL31" s="659" t="s">
        <v>244</v>
      </c>
      <c r="AM31" s="660"/>
      <c r="AN31" s="660"/>
      <c r="AO31" s="696"/>
      <c r="AP31" s="726" t="s">
        <v>326</v>
      </c>
      <c r="AQ31" s="727"/>
      <c r="AR31" s="727"/>
      <c r="AS31" s="727"/>
      <c r="AT31" s="728" t="s">
        <v>327</v>
      </c>
      <c r="AU31" s="212"/>
      <c r="AV31" s="212"/>
      <c r="AW31" s="212"/>
      <c r="AX31" s="714" t="s">
        <v>193</v>
      </c>
      <c r="AY31" s="715"/>
      <c r="AZ31" s="715"/>
      <c r="BA31" s="715"/>
      <c r="BB31" s="715"/>
      <c r="BC31" s="715"/>
      <c r="BD31" s="715"/>
      <c r="BE31" s="715"/>
      <c r="BF31" s="716"/>
      <c r="BG31" s="718">
        <v>99.3</v>
      </c>
      <c r="BH31" s="719"/>
      <c r="BI31" s="719"/>
      <c r="BJ31" s="719"/>
      <c r="BK31" s="719"/>
      <c r="BL31" s="719"/>
      <c r="BM31" s="720">
        <v>97.6</v>
      </c>
      <c r="BN31" s="719"/>
      <c r="BO31" s="719"/>
      <c r="BP31" s="719"/>
      <c r="BQ31" s="721"/>
      <c r="BR31" s="718">
        <v>99.1</v>
      </c>
      <c r="BS31" s="719"/>
      <c r="BT31" s="719"/>
      <c r="BU31" s="719"/>
      <c r="BV31" s="719"/>
      <c r="BW31" s="719"/>
      <c r="BX31" s="720">
        <v>97.4</v>
      </c>
      <c r="BY31" s="719"/>
      <c r="BZ31" s="719"/>
      <c r="CA31" s="719"/>
      <c r="CB31" s="721"/>
      <c r="CD31" s="677"/>
      <c r="CE31" s="678"/>
      <c r="CF31" s="653" t="s">
        <v>328</v>
      </c>
      <c r="CG31" s="654"/>
      <c r="CH31" s="654"/>
      <c r="CI31" s="654"/>
      <c r="CJ31" s="654"/>
      <c r="CK31" s="654"/>
      <c r="CL31" s="654"/>
      <c r="CM31" s="654"/>
      <c r="CN31" s="654"/>
      <c r="CO31" s="654"/>
      <c r="CP31" s="654"/>
      <c r="CQ31" s="655"/>
      <c r="CR31" s="656">
        <v>31270</v>
      </c>
      <c r="CS31" s="669"/>
      <c r="CT31" s="669"/>
      <c r="CU31" s="669"/>
      <c r="CV31" s="669"/>
      <c r="CW31" s="669"/>
      <c r="CX31" s="669"/>
      <c r="CY31" s="670"/>
      <c r="CZ31" s="659">
        <v>0.4</v>
      </c>
      <c r="DA31" s="671"/>
      <c r="DB31" s="671"/>
      <c r="DC31" s="672"/>
      <c r="DD31" s="662">
        <v>26553</v>
      </c>
      <c r="DE31" s="669"/>
      <c r="DF31" s="669"/>
      <c r="DG31" s="669"/>
      <c r="DH31" s="669"/>
      <c r="DI31" s="669"/>
      <c r="DJ31" s="669"/>
      <c r="DK31" s="670"/>
      <c r="DL31" s="662">
        <v>26544</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329</v>
      </c>
      <c r="C32" s="654"/>
      <c r="D32" s="654"/>
      <c r="E32" s="654"/>
      <c r="F32" s="654"/>
      <c r="G32" s="654"/>
      <c r="H32" s="654"/>
      <c r="I32" s="654"/>
      <c r="J32" s="654"/>
      <c r="K32" s="654"/>
      <c r="L32" s="654"/>
      <c r="M32" s="654"/>
      <c r="N32" s="654"/>
      <c r="O32" s="654"/>
      <c r="P32" s="654"/>
      <c r="Q32" s="655"/>
      <c r="R32" s="656">
        <v>708911</v>
      </c>
      <c r="S32" s="657"/>
      <c r="T32" s="657"/>
      <c r="U32" s="657"/>
      <c r="V32" s="657"/>
      <c r="W32" s="657"/>
      <c r="X32" s="657"/>
      <c r="Y32" s="658"/>
      <c r="Z32" s="694">
        <v>7.8</v>
      </c>
      <c r="AA32" s="694"/>
      <c r="AB32" s="694"/>
      <c r="AC32" s="694"/>
      <c r="AD32" s="695" t="s">
        <v>285</v>
      </c>
      <c r="AE32" s="695"/>
      <c r="AF32" s="695"/>
      <c r="AG32" s="695"/>
      <c r="AH32" s="695"/>
      <c r="AI32" s="695"/>
      <c r="AJ32" s="695"/>
      <c r="AK32" s="695"/>
      <c r="AL32" s="659" t="s">
        <v>244</v>
      </c>
      <c r="AM32" s="660"/>
      <c r="AN32" s="660"/>
      <c r="AO32" s="696"/>
      <c r="AP32" s="697"/>
      <c r="AQ32" s="698"/>
      <c r="AR32" s="698"/>
      <c r="AS32" s="698"/>
      <c r="AT32" s="729"/>
      <c r="AU32" s="208" t="s">
        <v>330</v>
      </c>
      <c r="AX32" s="653" t="s">
        <v>331</v>
      </c>
      <c r="AY32" s="654"/>
      <c r="AZ32" s="654"/>
      <c r="BA32" s="654"/>
      <c r="BB32" s="654"/>
      <c r="BC32" s="654"/>
      <c r="BD32" s="654"/>
      <c r="BE32" s="654"/>
      <c r="BF32" s="655"/>
      <c r="BG32" s="722">
        <v>99.4</v>
      </c>
      <c r="BH32" s="669"/>
      <c r="BI32" s="669"/>
      <c r="BJ32" s="669"/>
      <c r="BK32" s="669"/>
      <c r="BL32" s="669"/>
      <c r="BM32" s="660">
        <v>97.7</v>
      </c>
      <c r="BN32" s="669"/>
      <c r="BO32" s="669"/>
      <c r="BP32" s="669"/>
      <c r="BQ32" s="692"/>
      <c r="BR32" s="722">
        <v>99.2</v>
      </c>
      <c r="BS32" s="669"/>
      <c r="BT32" s="669"/>
      <c r="BU32" s="669"/>
      <c r="BV32" s="669"/>
      <c r="BW32" s="669"/>
      <c r="BX32" s="660">
        <v>97.9</v>
      </c>
      <c r="BY32" s="669"/>
      <c r="BZ32" s="669"/>
      <c r="CA32" s="669"/>
      <c r="CB32" s="692"/>
      <c r="CD32" s="679"/>
      <c r="CE32" s="680"/>
      <c r="CF32" s="653" t="s">
        <v>332</v>
      </c>
      <c r="CG32" s="654"/>
      <c r="CH32" s="654"/>
      <c r="CI32" s="654"/>
      <c r="CJ32" s="654"/>
      <c r="CK32" s="654"/>
      <c r="CL32" s="654"/>
      <c r="CM32" s="654"/>
      <c r="CN32" s="654"/>
      <c r="CO32" s="654"/>
      <c r="CP32" s="654"/>
      <c r="CQ32" s="655"/>
      <c r="CR32" s="656">
        <v>55</v>
      </c>
      <c r="CS32" s="657"/>
      <c r="CT32" s="657"/>
      <c r="CU32" s="657"/>
      <c r="CV32" s="657"/>
      <c r="CW32" s="657"/>
      <c r="CX32" s="657"/>
      <c r="CY32" s="658"/>
      <c r="CZ32" s="659">
        <v>0</v>
      </c>
      <c r="DA32" s="671"/>
      <c r="DB32" s="671"/>
      <c r="DC32" s="672"/>
      <c r="DD32" s="662">
        <v>55</v>
      </c>
      <c r="DE32" s="657"/>
      <c r="DF32" s="657"/>
      <c r="DG32" s="657"/>
      <c r="DH32" s="657"/>
      <c r="DI32" s="657"/>
      <c r="DJ32" s="657"/>
      <c r="DK32" s="658"/>
      <c r="DL32" s="662">
        <v>55</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333</v>
      </c>
      <c r="C33" s="654"/>
      <c r="D33" s="654"/>
      <c r="E33" s="654"/>
      <c r="F33" s="654"/>
      <c r="G33" s="654"/>
      <c r="H33" s="654"/>
      <c r="I33" s="654"/>
      <c r="J33" s="654"/>
      <c r="K33" s="654"/>
      <c r="L33" s="654"/>
      <c r="M33" s="654"/>
      <c r="N33" s="654"/>
      <c r="O33" s="654"/>
      <c r="P33" s="654"/>
      <c r="Q33" s="655"/>
      <c r="R33" s="656">
        <v>32783</v>
      </c>
      <c r="S33" s="657"/>
      <c r="T33" s="657"/>
      <c r="U33" s="657"/>
      <c r="V33" s="657"/>
      <c r="W33" s="657"/>
      <c r="X33" s="657"/>
      <c r="Y33" s="658"/>
      <c r="Z33" s="694">
        <v>0.4</v>
      </c>
      <c r="AA33" s="694"/>
      <c r="AB33" s="694"/>
      <c r="AC33" s="694"/>
      <c r="AD33" s="695">
        <v>6773</v>
      </c>
      <c r="AE33" s="695"/>
      <c r="AF33" s="695"/>
      <c r="AG33" s="695"/>
      <c r="AH33" s="695"/>
      <c r="AI33" s="695"/>
      <c r="AJ33" s="695"/>
      <c r="AK33" s="695"/>
      <c r="AL33" s="659">
        <v>0.1</v>
      </c>
      <c r="AM33" s="660"/>
      <c r="AN33" s="660"/>
      <c r="AO33" s="696"/>
      <c r="AP33" s="699"/>
      <c r="AQ33" s="700"/>
      <c r="AR33" s="700"/>
      <c r="AS33" s="700"/>
      <c r="AT33" s="730"/>
      <c r="AU33" s="213"/>
      <c r="AV33" s="213"/>
      <c r="AW33" s="213"/>
      <c r="AX33" s="637" t="s">
        <v>334</v>
      </c>
      <c r="AY33" s="638"/>
      <c r="AZ33" s="638"/>
      <c r="BA33" s="638"/>
      <c r="BB33" s="638"/>
      <c r="BC33" s="638"/>
      <c r="BD33" s="638"/>
      <c r="BE33" s="638"/>
      <c r="BF33" s="639"/>
      <c r="BG33" s="717">
        <v>99</v>
      </c>
      <c r="BH33" s="641"/>
      <c r="BI33" s="641"/>
      <c r="BJ33" s="641"/>
      <c r="BK33" s="641"/>
      <c r="BL33" s="641"/>
      <c r="BM33" s="687">
        <v>96.8</v>
      </c>
      <c r="BN33" s="641"/>
      <c r="BO33" s="641"/>
      <c r="BP33" s="641"/>
      <c r="BQ33" s="704"/>
      <c r="BR33" s="717">
        <v>98.8</v>
      </c>
      <c r="BS33" s="641"/>
      <c r="BT33" s="641"/>
      <c r="BU33" s="641"/>
      <c r="BV33" s="641"/>
      <c r="BW33" s="641"/>
      <c r="BX33" s="687">
        <v>96.3</v>
      </c>
      <c r="BY33" s="641"/>
      <c r="BZ33" s="641"/>
      <c r="CA33" s="641"/>
      <c r="CB33" s="704"/>
      <c r="CD33" s="653" t="s">
        <v>335</v>
      </c>
      <c r="CE33" s="654"/>
      <c r="CF33" s="654"/>
      <c r="CG33" s="654"/>
      <c r="CH33" s="654"/>
      <c r="CI33" s="654"/>
      <c r="CJ33" s="654"/>
      <c r="CK33" s="654"/>
      <c r="CL33" s="654"/>
      <c r="CM33" s="654"/>
      <c r="CN33" s="654"/>
      <c r="CO33" s="654"/>
      <c r="CP33" s="654"/>
      <c r="CQ33" s="655"/>
      <c r="CR33" s="656">
        <v>4337174</v>
      </c>
      <c r="CS33" s="669"/>
      <c r="CT33" s="669"/>
      <c r="CU33" s="669"/>
      <c r="CV33" s="669"/>
      <c r="CW33" s="669"/>
      <c r="CX33" s="669"/>
      <c r="CY33" s="670"/>
      <c r="CZ33" s="659">
        <v>50.8</v>
      </c>
      <c r="DA33" s="671"/>
      <c r="DB33" s="671"/>
      <c r="DC33" s="672"/>
      <c r="DD33" s="662">
        <v>3036533</v>
      </c>
      <c r="DE33" s="669"/>
      <c r="DF33" s="669"/>
      <c r="DG33" s="669"/>
      <c r="DH33" s="669"/>
      <c r="DI33" s="669"/>
      <c r="DJ33" s="669"/>
      <c r="DK33" s="670"/>
      <c r="DL33" s="662">
        <v>1835615</v>
      </c>
      <c r="DM33" s="669"/>
      <c r="DN33" s="669"/>
      <c r="DO33" s="669"/>
      <c r="DP33" s="669"/>
      <c r="DQ33" s="669"/>
      <c r="DR33" s="669"/>
      <c r="DS33" s="669"/>
      <c r="DT33" s="669"/>
      <c r="DU33" s="669"/>
      <c r="DV33" s="670"/>
      <c r="DW33" s="659">
        <v>35.6</v>
      </c>
      <c r="DX33" s="671"/>
      <c r="DY33" s="671"/>
      <c r="DZ33" s="671"/>
      <c r="EA33" s="671"/>
      <c r="EB33" s="671"/>
      <c r="EC33" s="683"/>
    </row>
    <row r="34" spans="2:133" ht="11.25" customHeight="1" x14ac:dyDescent="0.2">
      <c r="B34" s="653" t="s">
        <v>336</v>
      </c>
      <c r="C34" s="654"/>
      <c r="D34" s="654"/>
      <c r="E34" s="654"/>
      <c r="F34" s="654"/>
      <c r="G34" s="654"/>
      <c r="H34" s="654"/>
      <c r="I34" s="654"/>
      <c r="J34" s="654"/>
      <c r="K34" s="654"/>
      <c r="L34" s="654"/>
      <c r="M34" s="654"/>
      <c r="N34" s="654"/>
      <c r="O34" s="654"/>
      <c r="P34" s="654"/>
      <c r="Q34" s="655"/>
      <c r="R34" s="656">
        <v>404755</v>
      </c>
      <c r="S34" s="657"/>
      <c r="T34" s="657"/>
      <c r="U34" s="657"/>
      <c r="V34" s="657"/>
      <c r="W34" s="657"/>
      <c r="X34" s="657"/>
      <c r="Y34" s="658"/>
      <c r="Z34" s="694">
        <v>4.5</v>
      </c>
      <c r="AA34" s="694"/>
      <c r="AB34" s="694"/>
      <c r="AC34" s="694"/>
      <c r="AD34" s="695" t="s">
        <v>244</v>
      </c>
      <c r="AE34" s="695"/>
      <c r="AF34" s="695"/>
      <c r="AG34" s="695"/>
      <c r="AH34" s="695"/>
      <c r="AI34" s="695"/>
      <c r="AJ34" s="695"/>
      <c r="AK34" s="695"/>
      <c r="AL34" s="659" t="s">
        <v>242</v>
      </c>
      <c r="AM34" s="660"/>
      <c r="AN34" s="660"/>
      <c r="AO34" s="696"/>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53" t="s">
        <v>337</v>
      </c>
      <c r="CE34" s="654"/>
      <c r="CF34" s="654"/>
      <c r="CG34" s="654"/>
      <c r="CH34" s="654"/>
      <c r="CI34" s="654"/>
      <c r="CJ34" s="654"/>
      <c r="CK34" s="654"/>
      <c r="CL34" s="654"/>
      <c r="CM34" s="654"/>
      <c r="CN34" s="654"/>
      <c r="CO34" s="654"/>
      <c r="CP34" s="654"/>
      <c r="CQ34" s="655"/>
      <c r="CR34" s="656">
        <v>1145041</v>
      </c>
      <c r="CS34" s="657"/>
      <c r="CT34" s="657"/>
      <c r="CU34" s="657"/>
      <c r="CV34" s="657"/>
      <c r="CW34" s="657"/>
      <c r="CX34" s="657"/>
      <c r="CY34" s="658"/>
      <c r="CZ34" s="659">
        <v>13.4</v>
      </c>
      <c r="DA34" s="671"/>
      <c r="DB34" s="671"/>
      <c r="DC34" s="672"/>
      <c r="DD34" s="662">
        <v>766770</v>
      </c>
      <c r="DE34" s="657"/>
      <c r="DF34" s="657"/>
      <c r="DG34" s="657"/>
      <c r="DH34" s="657"/>
      <c r="DI34" s="657"/>
      <c r="DJ34" s="657"/>
      <c r="DK34" s="658"/>
      <c r="DL34" s="662">
        <v>586588</v>
      </c>
      <c r="DM34" s="657"/>
      <c r="DN34" s="657"/>
      <c r="DO34" s="657"/>
      <c r="DP34" s="657"/>
      <c r="DQ34" s="657"/>
      <c r="DR34" s="657"/>
      <c r="DS34" s="657"/>
      <c r="DT34" s="657"/>
      <c r="DU34" s="657"/>
      <c r="DV34" s="658"/>
      <c r="DW34" s="659">
        <v>11.4</v>
      </c>
      <c r="DX34" s="671"/>
      <c r="DY34" s="671"/>
      <c r="DZ34" s="671"/>
      <c r="EA34" s="671"/>
      <c r="EB34" s="671"/>
      <c r="EC34" s="683"/>
    </row>
    <row r="35" spans="2:133" ht="11.25" customHeight="1" x14ac:dyDescent="0.2">
      <c r="B35" s="653" t="s">
        <v>338</v>
      </c>
      <c r="C35" s="654"/>
      <c r="D35" s="654"/>
      <c r="E35" s="654"/>
      <c r="F35" s="654"/>
      <c r="G35" s="654"/>
      <c r="H35" s="654"/>
      <c r="I35" s="654"/>
      <c r="J35" s="654"/>
      <c r="K35" s="654"/>
      <c r="L35" s="654"/>
      <c r="M35" s="654"/>
      <c r="N35" s="654"/>
      <c r="O35" s="654"/>
      <c r="P35" s="654"/>
      <c r="Q35" s="655"/>
      <c r="R35" s="656">
        <v>383634</v>
      </c>
      <c r="S35" s="657"/>
      <c r="T35" s="657"/>
      <c r="U35" s="657"/>
      <c r="V35" s="657"/>
      <c r="W35" s="657"/>
      <c r="X35" s="657"/>
      <c r="Y35" s="658"/>
      <c r="Z35" s="694">
        <v>4.2</v>
      </c>
      <c r="AA35" s="694"/>
      <c r="AB35" s="694"/>
      <c r="AC35" s="694"/>
      <c r="AD35" s="695" t="s">
        <v>236</v>
      </c>
      <c r="AE35" s="695"/>
      <c r="AF35" s="695"/>
      <c r="AG35" s="695"/>
      <c r="AH35" s="695"/>
      <c r="AI35" s="695"/>
      <c r="AJ35" s="695"/>
      <c r="AK35" s="695"/>
      <c r="AL35" s="659" t="s">
        <v>242</v>
      </c>
      <c r="AM35" s="660"/>
      <c r="AN35" s="660"/>
      <c r="AO35" s="696"/>
      <c r="AP35" s="216"/>
      <c r="AQ35" s="708" t="s">
        <v>339</v>
      </c>
      <c r="AR35" s="709"/>
      <c r="AS35" s="709"/>
      <c r="AT35" s="709"/>
      <c r="AU35" s="709"/>
      <c r="AV35" s="709"/>
      <c r="AW35" s="709"/>
      <c r="AX35" s="709"/>
      <c r="AY35" s="709"/>
      <c r="AZ35" s="709"/>
      <c r="BA35" s="709"/>
      <c r="BB35" s="709"/>
      <c r="BC35" s="709"/>
      <c r="BD35" s="709"/>
      <c r="BE35" s="709"/>
      <c r="BF35" s="710"/>
      <c r="BG35" s="708" t="s">
        <v>340</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341</v>
      </c>
      <c r="CE35" s="654"/>
      <c r="CF35" s="654"/>
      <c r="CG35" s="654"/>
      <c r="CH35" s="654"/>
      <c r="CI35" s="654"/>
      <c r="CJ35" s="654"/>
      <c r="CK35" s="654"/>
      <c r="CL35" s="654"/>
      <c r="CM35" s="654"/>
      <c r="CN35" s="654"/>
      <c r="CO35" s="654"/>
      <c r="CP35" s="654"/>
      <c r="CQ35" s="655"/>
      <c r="CR35" s="656">
        <v>199612</v>
      </c>
      <c r="CS35" s="669"/>
      <c r="CT35" s="669"/>
      <c r="CU35" s="669"/>
      <c r="CV35" s="669"/>
      <c r="CW35" s="669"/>
      <c r="CX35" s="669"/>
      <c r="CY35" s="670"/>
      <c r="CZ35" s="659">
        <v>2.2999999999999998</v>
      </c>
      <c r="DA35" s="671"/>
      <c r="DB35" s="671"/>
      <c r="DC35" s="672"/>
      <c r="DD35" s="662">
        <v>137403</v>
      </c>
      <c r="DE35" s="669"/>
      <c r="DF35" s="669"/>
      <c r="DG35" s="669"/>
      <c r="DH35" s="669"/>
      <c r="DI35" s="669"/>
      <c r="DJ35" s="669"/>
      <c r="DK35" s="670"/>
      <c r="DL35" s="662">
        <v>41649</v>
      </c>
      <c r="DM35" s="669"/>
      <c r="DN35" s="669"/>
      <c r="DO35" s="669"/>
      <c r="DP35" s="669"/>
      <c r="DQ35" s="669"/>
      <c r="DR35" s="669"/>
      <c r="DS35" s="669"/>
      <c r="DT35" s="669"/>
      <c r="DU35" s="669"/>
      <c r="DV35" s="670"/>
      <c r="DW35" s="659">
        <v>0.8</v>
      </c>
      <c r="DX35" s="671"/>
      <c r="DY35" s="671"/>
      <c r="DZ35" s="671"/>
      <c r="EA35" s="671"/>
      <c r="EB35" s="671"/>
      <c r="EC35" s="683"/>
    </row>
    <row r="36" spans="2:133" ht="11.25" customHeight="1" x14ac:dyDescent="0.2">
      <c r="B36" s="653" t="s">
        <v>342</v>
      </c>
      <c r="C36" s="654"/>
      <c r="D36" s="654"/>
      <c r="E36" s="654"/>
      <c r="F36" s="654"/>
      <c r="G36" s="654"/>
      <c r="H36" s="654"/>
      <c r="I36" s="654"/>
      <c r="J36" s="654"/>
      <c r="K36" s="654"/>
      <c r="L36" s="654"/>
      <c r="M36" s="654"/>
      <c r="N36" s="654"/>
      <c r="O36" s="654"/>
      <c r="P36" s="654"/>
      <c r="Q36" s="655"/>
      <c r="R36" s="656">
        <v>424158</v>
      </c>
      <c r="S36" s="657"/>
      <c r="T36" s="657"/>
      <c r="U36" s="657"/>
      <c r="V36" s="657"/>
      <c r="W36" s="657"/>
      <c r="X36" s="657"/>
      <c r="Y36" s="658"/>
      <c r="Z36" s="694">
        <v>4.7</v>
      </c>
      <c r="AA36" s="694"/>
      <c r="AB36" s="694"/>
      <c r="AC36" s="694"/>
      <c r="AD36" s="695" t="s">
        <v>242</v>
      </c>
      <c r="AE36" s="695"/>
      <c r="AF36" s="695"/>
      <c r="AG36" s="695"/>
      <c r="AH36" s="695"/>
      <c r="AI36" s="695"/>
      <c r="AJ36" s="695"/>
      <c r="AK36" s="695"/>
      <c r="AL36" s="659" t="s">
        <v>244</v>
      </c>
      <c r="AM36" s="660"/>
      <c r="AN36" s="660"/>
      <c r="AO36" s="696"/>
      <c r="AP36" s="216"/>
      <c r="AQ36" s="705" t="s">
        <v>343</v>
      </c>
      <c r="AR36" s="706"/>
      <c r="AS36" s="706"/>
      <c r="AT36" s="706"/>
      <c r="AU36" s="706"/>
      <c r="AV36" s="706"/>
      <c r="AW36" s="706"/>
      <c r="AX36" s="706"/>
      <c r="AY36" s="707"/>
      <c r="AZ36" s="711">
        <v>970252</v>
      </c>
      <c r="BA36" s="712"/>
      <c r="BB36" s="712"/>
      <c r="BC36" s="712"/>
      <c r="BD36" s="712"/>
      <c r="BE36" s="712"/>
      <c r="BF36" s="713"/>
      <c r="BG36" s="714" t="s">
        <v>344</v>
      </c>
      <c r="BH36" s="715"/>
      <c r="BI36" s="715"/>
      <c r="BJ36" s="715"/>
      <c r="BK36" s="715"/>
      <c r="BL36" s="715"/>
      <c r="BM36" s="715"/>
      <c r="BN36" s="715"/>
      <c r="BO36" s="715"/>
      <c r="BP36" s="715"/>
      <c r="BQ36" s="715"/>
      <c r="BR36" s="715"/>
      <c r="BS36" s="715"/>
      <c r="BT36" s="715"/>
      <c r="BU36" s="716"/>
      <c r="BV36" s="711">
        <v>53428</v>
      </c>
      <c r="BW36" s="712"/>
      <c r="BX36" s="712"/>
      <c r="BY36" s="712"/>
      <c r="BZ36" s="712"/>
      <c r="CA36" s="712"/>
      <c r="CB36" s="713"/>
      <c r="CD36" s="653" t="s">
        <v>345</v>
      </c>
      <c r="CE36" s="654"/>
      <c r="CF36" s="654"/>
      <c r="CG36" s="654"/>
      <c r="CH36" s="654"/>
      <c r="CI36" s="654"/>
      <c r="CJ36" s="654"/>
      <c r="CK36" s="654"/>
      <c r="CL36" s="654"/>
      <c r="CM36" s="654"/>
      <c r="CN36" s="654"/>
      <c r="CO36" s="654"/>
      <c r="CP36" s="654"/>
      <c r="CQ36" s="655"/>
      <c r="CR36" s="656">
        <v>1367194</v>
      </c>
      <c r="CS36" s="657"/>
      <c r="CT36" s="657"/>
      <c r="CU36" s="657"/>
      <c r="CV36" s="657"/>
      <c r="CW36" s="657"/>
      <c r="CX36" s="657"/>
      <c r="CY36" s="658"/>
      <c r="CZ36" s="659">
        <v>16</v>
      </c>
      <c r="DA36" s="671"/>
      <c r="DB36" s="671"/>
      <c r="DC36" s="672"/>
      <c r="DD36" s="662">
        <v>955150</v>
      </c>
      <c r="DE36" s="657"/>
      <c r="DF36" s="657"/>
      <c r="DG36" s="657"/>
      <c r="DH36" s="657"/>
      <c r="DI36" s="657"/>
      <c r="DJ36" s="657"/>
      <c r="DK36" s="658"/>
      <c r="DL36" s="662">
        <v>542544</v>
      </c>
      <c r="DM36" s="657"/>
      <c r="DN36" s="657"/>
      <c r="DO36" s="657"/>
      <c r="DP36" s="657"/>
      <c r="DQ36" s="657"/>
      <c r="DR36" s="657"/>
      <c r="DS36" s="657"/>
      <c r="DT36" s="657"/>
      <c r="DU36" s="657"/>
      <c r="DV36" s="658"/>
      <c r="DW36" s="659">
        <v>10.5</v>
      </c>
      <c r="DX36" s="671"/>
      <c r="DY36" s="671"/>
      <c r="DZ36" s="671"/>
      <c r="EA36" s="671"/>
      <c r="EB36" s="671"/>
      <c r="EC36" s="683"/>
    </row>
    <row r="37" spans="2:133" ht="11.25" customHeight="1" x14ac:dyDescent="0.2">
      <c r="B37" s="653" t="s">
        <v>346</v>
      </c>
      <c r="C37" s="654"/>
      <c r="D37" s="654"/>
      <c r="E37" s="654"/>
      <c r="F37" s="654"/>
      <c r="G37" s="654"/>
      <c r="H37" s="654"/>
      <c r="I37" s="654"/>
      <c r="J37" s="654"/>
      <c r="K37" s="654"/>
      <c r="L37" s="654"/>
      <c r="M37" s="654"/>
      <c r="N37" s="654"/>
      <c r="O37" s="654"/>
      <c r="P37" s="654"/>
      <c r="Q37" s="655"/>
      <c r="R37" s="656">
        <v>160958</v>
      </c>
      <c r="S37" s="657"/>
      <c r="T37" s="657"/>
      <c r="U37" s="657"/>
      <c r="V37" s="657"/>
      <c r="W37" s="657"/>
      <c r="X37" s="657"/>
      <c r="Y37" s="658"/>
      <c r="Z37" s="694">
        <v>1.8</v>
      </c>
      <c r="AA37" s="694"/>
      <c r="AB37" s="694"/>
      <c r="AC37" s="694"/>
      <c r="AD37" s="695">
        <v>2491</v>
      </c>
      <c r="AE37" s="695"/>
      <c r="AF37" s="695"/>
      <c r="AG37" s="695"/>
      <c r="AH37" s="695"/>
      <c r="AI37" s="695"/>
      <c r="AJ37" s="695"/>
      <c r="AK37" s="695"/>
      <c r="AL37" s="659">
        <v>0</v>
      </c>
      <c r="AM37" s="660"/>
      <c r="AN37" s="660"/>
      <c r="AO37" s="696"/>
      <c r="AQ37" s="689" t="s">
        <v>347</v>
      </c>
      <c r="AR37" s="690"/>
      <c r="AS37" s="690"/>
      <c r="AT37" s="690"/>
      <c r="AU37" s="690"/>
      <c r="AV37" s="690"/>
      <c r="AW37" s="690"/>
      <c r="AX37" s="690"/>
      <c r="AY37" s="691"/>
      <c r="AZ37" s="656">
        <v>180599</v>
      </c>
      <c r="BA37" s="657"/>
      <c r="BB37" s="657"/>
      <c r="BC37" s="657"/>
      <c r="BD37" s="669"/>
      <c r="BE37" s="669"/>
      <c r="BF37" s="692"/>
      <c r="BG37" s="653" t="s">
        <v>348</v>
      </c>
      <c r="BH37" s="654"/>
      <c r="BI37" s="654"/>
      <c r="BJ37" s="654"/>
      <c r="BK37" s="654"/>
      <c r="BL37" s="654"/>
      <c r="BM37" s="654"/>
      <c r="BN37" s="654"/>
      <c r="BO37" s="654"/>
      <c r="BP37" s="654"/>
      <c r="BQ37" s="654"/>
      <c r="BR37" s="654"/>
      <c r="BS37" s="654"/>
      <c r="BT37" s="654"/>
      <c r="BU37" s="655"/>
      <c r="BV37" s="656">
        <v>16820</v>
      </c>
      <c r="BW37" s="657"/>
      <c r="BX37" s="657"/>
      <c r="BY37" s="657"/>
      <c r="BZ37" s="657"/>
      <c r="CA37" s="657"/>
      <c r="CB37" s="693"/>
      <c r="CD37" s="653" t="s">
        <v>349</v>
      </c>
      <c r="CE37" s="654"/>
      <c r="CF37" s="654"/>
      <c r="CG37" s="654"/>
      <c r="CH37" s="654"/>
      <c r="CI37" s="654"/>
      <c r="CJ37" s="654"/>
      <c r="CK37" s="654"/>
      <c r="CL37" s="654"/>
      <c r="CM37" s="654"/>
      <c r="CN37" s="654"/>
      <c r="CO37" s="654"/>
      <c r="CP37" s="654"/>
      <c r="CQ37" s="655"/>
      <c r="CR37" s="656">
        <v>424514</v>
      </c>
      <c r="CS37" s="669"/>
      <c r="CT37" s="669"/>
      <c r="CU37" s="669"/>
      <c r="CV37" s="669"/>
      <c r="CW37" s="669"/>
      <c r="CX37" s="669"/>
      <c r="CY37" s="670"/>
      <c r="CZ37" s="659">
        <v>5</v>
      </c>
      <c r="DA37" s="671"/>
      <c r="DB37" s="671"/>
      <c r="DC37" s="672"/>
      <c r="DD37" s="662">
        <v>380405</v>
      </c>
      <c r="DE37" s="669"/>
      <c r="DF37" s="669"/>
      <c r="DG37" s="669"/>
      <c r="DH37" s="669"/>
      <c r="DI37" s="669"/>
      <c r="DJ37" s="669"/>
      <c r="DK37" s="670"/>
      <c r="DL37" s="662">
        <v>356327</v>
      </c>
      <c r="DM37" s="669"/>
      <c r="DN37" s="669"/>
      <c r="DO37" s="669"/>
      <c r="DP37" s="669"/>
      <c r="DQ37" s="669"/>
      <c r="DR37" s="669"/>
      <c r="DS37" s="669"/>
      <c r="DT37" s="669"/>
      <c r="DU37" s="669"/>
      <c r="DV37" s="670"/>
      <c r="DW37" s="659">
        <v>6.9</v>
      </c>
      <c r="DX37" s="671"/>
      <c r="DY37" s="671"/>
      <c r="DZ37" s="671"/>
      <c r="EA37" s="671"/>
      <c r="EB37" s="671"/>
      <c r="EC37" s="683"/>
    </row>
    <row r="38" spans="2:133" ht="11.25" customHeight="1" x14ac:dyDescent="0.2">
      <c r="B38" s="653" t="s">
        <v>350</v>
      </c>
      <c r="C38" s="654"/>
      <c r="D38" s="654"/>
      <c r="E38" s="654"/>
      <c r="F38" s="654"/>
      <c r="G38" s="654"/>
      <c r="H38" s="654"/>
      <c r="I38" s="654"/>
      <c r="J38" s="654"/>
      <c r="K38" s="654"/>
      <c r="L38" s="654"/>
      <c r="M38" s="654"/>
      <c r="N38" s="654"/>
      <c r="O38" s="654"/>
      <c r="P38" s="654"/>
      <c r="Q38" s="655"/>
      <c r="R38" s="656">
        <v>194100</v>
      </c>
      <c r="S38" s="657"/>
      <c r="T38" s="657"/>
      <c r="U38" s="657"/>
      <c r="V38" s="657"/>
      <c r="W38" s="657"/>
      <c r="X38" s="657"/>
      <c r="Y38" s="658"/>
      <c r="Z38" s="694">
        <v>2.1</v>
      </c>
      <c r="AA38" s="694"/>
      <c r="AB38" s="694"/>
      <c r="AC38" s="694"/>
      <c r="AD38" s="695" t="s">
        <v>242</v>
      </c>
      <c r="AE38" s="695"/>
      <c r="AF38" s="695"/>
      <c r="AG38" s="695"/>
      <c r="AH38" s="695"/>
      <c r="AI38" s="695"/>
      <c r="AJ38" s="695"/>
      <c r="AK38" s="695"/>
      <c r="AL38" s="659" t="s">
        <v>242</v>
      </c>
      <c r="AM38" s="660"/>
      <c r="AN38" s="660"/>
      <c r="AO38" s="696"/>
      <c r="AQ38" s="689" t="s">
        <v>351</v>
      </c>
      <c r="AR38" s="690"/>
      <c r="AS38" s="690"/>
      <c r="AT38" s="690"/>
      <c r="AU38" s="690"/>
      <c r="AV38" s="690"/>
      <c r="AW38" s="690"/>
      <c r="AX38" s="690"/>
      <c r="AY38" s="691"/>
      <c r="AZ38" s="656">
        <v>10146</v>
      </c>
      <c r="BA38" s="657"/>
      <c r="BB38" s="657"/>
      <c r="BC38" s="657"/>
      <c r="BD38" s="669"/>
      <c r="BE38" s="669"/>
      <c r="BF38" s="692"/>
      <c r="BG38" s="653" t="s">
        <v>352</v>
      </c>
      <c r="BH38" s="654"/>
      <c r="BI38" s="654"/>
      <c r="BJ38" s="654"/>
      <c r="BK38" s="654"/>
      <c r="BL38" s="654"/>
      <c r="BM38" s="654"/>
      <c r="BN38" s="654"/>
      <c r="BO38" s="654"/>
      <c r="BP38" s="654"/>
      <c r="BQ38" s="654"/>
      <c r="BR38" s="654"/>
      <c r="BS38" s="654"/>
      <c r="BT38" s="654"/>
      <c r="BU38" s="655"/>
      <c r="BV38" s="656">
        <v>2143</v>
      </c>
      <c r="BW38" s="657"/>
      <c r="BX38" s="657"/>
      <c r="BY38" s="657"/>
      <c r="BZ38" s="657"/>
      <c r="CA38" s="657"/>
      <c r="CB38" s="693"/>
      <c r="CD38" s="653" t="s">
        <v>353</v>
      </c>
      <c r="CE38" s="654"/>
      <c r="CF38" s="654"/>
      <c r="CG38" s="654"/>
      <c r="CH38" s="654"/>
      <c r="CI38" s="654"/>
      <c r="CJ38" s="654"/>
      <c r="CK38" s="654"/>
      <c r="CL38" s="654"/>
      <c r="CM38" s="654"/>
      <c r="CN38" s="654"/>
      <c r="CO38" s="654"/>
      <c r="CP38" s="654"/>
      <c r="CQ38" s="655"/>
      <c r="CR38" s="656">
        <v>960106</v>
      </c>
      <c r="CS38" s="657"/>
      <c r="CT38" s="657"/>
      <c r="CU38" s="657"/>
      <c r="CV38" s="657"/>
      <c r="CW38" s="657"/>
      <c r="CX38" s="657"/>
      <c r="CY38" s="658"/>
      <c r="CZ38" s="659">
        <v>11.2</v>
      </c>
      <c r="DA38" s="671"/>
      <c r="DB38" s="671"/>
      <c r="DC38" s="672"/>
      <c r="DD38" s="662">
        <v>805773</v>
      </c>
      <c r="DE38" s="657"/>
      <c r="DF38" s="657"/>
      <c r="DG38" s="657"/>
      <c r="DH38" s="657"/>
      <c r="DI38" s="657"/>
      <c r="DJ38" s="657"/>
      <c r="DK38" s="658"/>
      <c r="DL38" s="662">
        <v>664834</v>
      </c>
      <c r="DM38" s="657"/>
      <c r="DN38" s="657"/>
      <c r="DO38" s="657"/>
      <c r="DP38" s="657"/>
      <c r="DQ38" s="657"/>
      <c r="DR38" s="657"/>
      <c r="DS38" s="657"/>
      <c r="DT38" s="657"/>
      <c r="DU38" s="657"/>
      <c r="DV38" s="658"/>
      <c r="DW38" s="659">
        <v>12.9</v>
      </c>
      <c r="DX38" s="671"/>
      <c r="DY38" s="671"/>
      <c r="DZ38" s="671"/>
      <c r="EA38" s="671"/>
      <c r="EB38" s="671"/>
      <c r="EC38" s="683"/>
    </row>
    <row r="39" spans="2:133" ht="11.25" customHeight="1" x14ac:dyDescent="0.2">
      <c r="B39" s="653" t="s">
        <v>354</v>
      </c>
      <c r="C39" s="654"/>
      <c r="D39" s="654"/>
      <c r="E39" s="654"/>
      <c r="F39" s="654"/>
      <c r="G39" s="654"/>
      <c r="H39" s="654"/>
      <c r="I39" s="654"/>
      <c r="J39" s="654"/>
      <c r="K39" s="654"/>
      <c r="L39" s="654"/>
      <c r="M39" s="654"/>
      <c r="N39" s="654"/>
      <c r="O39" s="654"/>
      <c r="P39" s="654"/>
      <c r="Q39" s="655"/>
      <c r="R39" s="656" t="s">
        <v>285</v>
      </c>
      <c r="S39" s="657"/>
      <c r="T39" s="657"/>
      <c r="U39" s="657"/>
      <c r="V39" s="657"/>
      <c r="W39" s="657"/>
      <c r="X39" s="657"/>
      <c r="Y39" s="658"/>
      <c r="Z39" s="694" t="s">
        <v>236</v>
      </c>
      <c r="AA39" s="694"/>
      <c r="AB39" s="694"/>
      <c r="AC39" s="694"/>
      <c r="AD39" s="695" t="s">
        <v>242</v>
      </c>
      <c r="AE39" s="695"/>
      <c r="AF39" s="695"/>
      <c r="AG39" s="695"/>
      <c r="AH39" s="695"/>
      <c r="AI39" s="695"/>
      <c r="AJ39" s="695"/>
      <c r="AK39" s="695"/>
      <c r="AL39" s="659" t="s">
        <v>267</v>
      </c>
      <c r="AM39" s="660"/>
      <c r="AN39" s="660"/>
      <c r="AO39" s="696"/>
      <c r="AQ39" s="689" t="s">
        <v>355</v>
      </c>
      <c r="AR39" s="690"/>
      <c r="AS39" s="690"/>
      <c r="AT39" s="690"/>
      <c r="AU39" s="690"/>
      <c r="AV39" s="690"/>
      <c r="AW39" s="690"/>
      <c r="AX39" s="690"/>
      <c r="AY39" s="691"/>
      <c r="AZ39" s="656" t="s">
        <v>244</v>
      </c>
      <c r="BA39" s="657"/>
      <c r="BB39" s="657"/>
      <c r="BC39" s="657"/>
      <c r="BD39" s="669"/>
      <c r="BE39" s="669"/>
      <c r="BF39" s="692"/>
      <c r="BG39" s="653" t="s">
        <v>356</v>
      </c>
      <c r="BH39" s="654"/>
      <c r="BI39" s="654"/>
      <c r="BJ39" s="654"/>
      <c r="BK39" s="654"/>
      <c r="BL39" s="654"/>
      <c r="BM39" s="654"/>
      <c r="BN39" s="654"/>
      <c r="BO39" s="654"/>
      <c r="BP39" s="654"/>
      <c r="BQ39" s="654"/>
      <c r="BR39" s="654"/>
      <c r="BS39" s="654"/>
      <c r="BT39" s="654"/>
      <c r="BU39" s="655"/>
      <c r="BV39" s="656">
        <v>3397</v>
      </c>
      <c r="BW39" s="657"/>
      <c r="BX39" s="657"/>
      <c r="BY39" s="657"/>
      <c r="BZ39" s="657"/>
      <c r="CA39" s="657"/>
      <c r="CB39" s="693"/>
      <c r="CD39" s="653" t="s">
        <v>357</v>
      </c>
      <c r="CE39" s="654"/>
      <c r="CF39" s="654"/>
      <c r="CG39" s="654"/>
      <c r="CH39" s="654"/>
      <c r="CI39" s="654"/>
      <c r="CJ39" s="654"/>
      <c r="CK39" s="654"/>
      <c r="CL39" s="654"/>
      <c r="CM39" s="654"/>
      <c r="CN39" s="654"/>
      <c r="CO39" s="654"/>
      <c r="CP39" s="654"/>
      <c r="CQ39" s="655"/>
      <c r="CR39" s="656">
        <v>639221</v>
      </c>
      <c r="CS39" s="669"/>
      <c r="CT39" s="669"/>
      <c r="CU39" s="669"/>
      <c r="CV39" s="669"/>
      <c r="CW39" s="669"/>
      <c r="CX39" s="669"/>
      <c r="CY39" s="670"/>
      <c r="CZ39" s="659">
        <v>7.5</v>
      </c>
      <c r="DA39" s="671"/>
      <c r="DB39" s="671"/>
      <c r="DC39" s="672"/>
      <c r="DD39" s="662">
        <v>371437</v>
      </c>
      <c r="DE39" s="669"/>
      <c r="DF39" s="669"/>
      <c r="DG39" s="669"/>
      <c r="DH39" s="669"/>
      <c r="DI39" s="669"/>
      <c r="DJ39" s="669"/>
      <c r="DK39" s="670"/>
      <c r="DL39" s="662" t="s">
        <v>236</v>
      </c>
      <c r="DM39" s="669"/>
      <c r="DN39" s="669"/>
      <c r="DO39" s="669"/>
      <c r="DP39" s="669"/>
      <c r="DQ39" s="669"/>
      <c r="DR39" s="669"/>
      <c r="DS39" s="669"/>
      <c r="DT39" s="669"/>
      <c r="DU39" s="669"/>
      <c r="DV39" s="670"/>
      <c r="DW39" s="659" t="s">
        <v>242</v>
      </c>
      <c r="DX39" s="671"/>
      <c r="DY39" s="671"/>
      <c r="DZ39" s="671"/>
      <c r="EA39" s="671"/>
      <c r="EB39" s="671"/>
      <c r="EC39" s="683"/>
    </row>
    <row r="40" spans="2:133" ht="11.25" customHeight="1" x14ac:dyDescent="0.2">
      <c r="B40" s="653" t="s">
        <v>358</v>
      </c>
      <c r="C40" s="654"/>
      <c r="D40" s="654"/>
      <c r="E40" s="654"/>
      <c r="F40" s="654"/>
      <c r="G40" s="654"/>
      <c r="H40" s="654"/>
      <c r="I40" s="654"/>
      <c r="J40" s="654"/>
      <c r="K40" s="654"/>
      <c r="L40" s="654"/>
      <c r="M40" s="654"/>
      <c r="N40" s="654"/>
      <c r="O40" s="654"/>
      <c r="P40" s="654"/>
      <c r="Q40" s="655"/>
      <c r="R40" s="656" t="s">
        <v>244</v>
      </c>
      <c r="S40" s="657"/>
      <c r="T40" s="657"/>
      <c r="U40" s="657"/>
      <c r="V40" s="657"/>
      <c r="W40" s="657"/>
      <c r="X40" s="657"/>
      <c r="Y40" s="658"/>
      <c r="Z40" s="694" t="s">
        <v>244</v>
      </c>
      <c r="AA40" s="694"/>
      <c r="AB40" s="694"/>
      <c r="AC40" s="694"/>
      <c r="AD40" s="695" t="s">
        <v>244</v>
      </c>
      <c r="AE40" s="695"/>
      <c r="AF40" s="695"/>
      <c r="AG40" s="695"/>
      <c r="AH40" s="695"/>
      <c r="AI40" s="695"/>
      <c r="AJ40" s="695"/>
      <c r="AK40" s="695"/>
      <c r="AL40" s="659" t="s">
        <v>266</v>
      </c>
      <c r="AM40" s="660"/>
      <c r="AN40" s="660"/>
      <c r="AO40" s="696"/>
      <c r="AQ40" s="689" t="s">
        <v>359</v>
      </c>
      <c r="AR40" s="690"/>
      <c r="AS40" s="690"/>
      <c r="AT40" s="690"/>
      <c r="AU40" s="690"/>
      <c r="AV40" s="690"/>
      <c r="AW40" s="690"/>
      <c r="AX40" s="690"/>
      <c r="AY40" s="691"/>
      <c r="AZ40" s="656" t="s">
        <v>244</v>
      </c>
      <c r="BA40" s="657"/>
      <c r="BB40" s="657"/>
      <c r="BC40" s="657"/>
      <c r="BD40" s="669"/>
      <c r="BE40" s="669"/>
      <c r="BF40" s="692"/>
      <c r="BG40" s="697" t="s">
        <v>360</v>
      </c>
      <c r="BH40" s="698"/>
      <c r="BI40" s="698"/>
      <c r="BJ40" s="698"/>
      <c r="BK40" s="698"/>
      <c r="BL40" s="217"/>
      <c r="BM40" s="654" t="s">
        <v>361</v>
      </c>
      <c r="BN40" s="654"/>
      <c r="BO40" s="654"/>
      <c r="BP40" s="654"/>
      <c r="BQ40" s="654"/>
      <c r="BR40" s="654"/>
      <c r="BS40" s="654"/>
      <c r="BT40" s="654"/>
      <c r="BU40" s="655"/>
      <c r="BV40" s="656">
        <v>88</v>
      </c>
      <c r="BW40" s="657"/>
      <c r="BX40" s="657"/>
      <c r="BY40" s="657"/>
      <c r="BZ40" s="657"/>
      <c r="CA40" s="657"/>
      <c r="CB40" s="693"/>
      <c r="CD40" s="653" t="s">
        <v>362</v>
      </c>
      <c r="CE40" s="654"/>
      <c r="CF40" s="654"/>
      <c r="CG40" s="654"/>
      <c r="CH40" s="654"/>
      <c r="CI40" s="654"/>
      <c r="CJ40" s="654"/>
      <c r="CK40" s="654"/>
      <c r="CL40" s="654"/>
      <c r="CM40" s="654"/>
      <c r="CN40" s="654"/>
      <c r="CO40" s="654"/>
      <c r="CP40" s="654"/>
      <c r="CQ40" s="655"/>
      <c r="CR40" s="656">
        <v>26000</v>
      </c>
      <c r="CS40" s="657"/>
      <c r="CT40" s="657"/>
      <c r="CU40" s="657"/>
      <c r="CV40" s="657"/>
      <c r="CW40" s="657"/>
      <c r="CX40" s="657"/>
      <c r="CY40" s="658"/>
      <c r="CZ40" s="659">
        <v>0.3</v>
      </c>
      <c r="DA40" s="671"/>
      <c r="DB40" s="671"/>
      <c r="DC40" s="672"/>
      <c r="DD40" s="662" t="s">
        <v>236</v>
      </c>
      <c r="DE40" s="657"/>
      <c r="DF40" s="657"/>
      <c r="DG40" s="657"/>
      <c r="DH40" s="657"/>
      <c r="DI40" s="657"/>
      <c r="DJ40" s="657"/>
      <c r="DK40" s="658"/>
      <c r="DL40" s="662" t="s">
        <v>244</v>
      </c>
      <c r="DM40" s="657"/>
      <c r="DN40" s="657"/>
      <c r="DO40" s="657"/>
      <c r="DP40" s="657"/>
      <c r="DQ40" s="657"/>
      <c r="DR40" s="657"/>
      <c r="DS40" s="657"/>
      <c r="DT40" s="657"/>
      <c r="DU40" s="657"/>
      <c r="DV40" s="658"/>
      <c r="DW40" s="659" t="s">
        <v>236</v>
      </c>
      <c r="DX40" s="671"/>
      <c r="DY40" s="671"/>
      <c r="DZ40" s="671"/>
      <c r="EA40" s="671"/>
      <c r="EB40" s="671"/>
      <c r="EC40" s="683"/>
    </row>
    <row r="41" spans="2:133" ht="11.25" customHeight="1" x14ac:dyDescent="0.2">
      <c r="B41" s="637" t="s">
        <v>363</v>
      </c>
      <c r="C41" s="638"/>
      <c r="D41" s="638"/>
      <c r="E41" s="638"/>
      <c r="F41" s="638"/>
      <c r="G41" s="638"/>
      <c r="H41" s="638"/>
      <c r="I41" s="638"/>
      <c r="J41" s="638"/>
      <c r="K41" s="638"/>
      <c r="L41" s="638"/>
      <c r="M41" s="638"/>
      <c r="N41" s="638"/>
      <c r="O41" s="638"/>
      <c r="P41" s="638"/>
      <c r="Q41" s="639"/>
      <c r="R41" s="640">
        <v>9046269</v>
      </c>
      <c r="S41" s="681"/>
      <c r="T41" s="681"/>
      <c r="U41" s="681"/>
      <c r="V41" s="681"/>
      <c r="W41" s="681"/>
      <c r="X41" s="681"/>
      <c r="Y41" s="684"/>
      <c r="Z41" s="685">
        <v>100</v>
      </c>
      <c r="AA41" s="685"/>
      <c r="AB41" s="685"/>
      <c r="AC41" s="685"/>
      <c r="AD41" s="686">
        <v>5152161</v>
      </c>
      <c r="AE41" s="686"/>
      <c r="AF41" s="686"/>
      <c r="AG41" s="686"/>
      <c r="AH41" s="686"/>
      <c r="AI41" s="686"/>
      <c r="AJ41" s="686"/>
      <c r="AK41" s="686"/>
      <c r="AL41" s="643">
        <v>100</v>
      </c>
      <c r="AM41" s="687"/>
      <c r="AN41" s="687"/>
      <c r="AO41" s="688"/>
      <c r="AQ41" s="689" t="s">
        <v>364</v>
      </c>
      <c r="AR41" s="690"/>
      <c r="AS41" s="690"/>
      <c r="AT41" s="690"/>
      <c r="AU41" s="690"/>
      <c r="AV41" s="690"/>
      <c r="AW41" s="690"/>
      <c r="AX41" s="690"/>
      <c r="AY41" s="691"/>
      <c r="AZ41" s="656">
        <v>179481</v>
      </c>
      <c r="BA41" s="657"/>
      <c r="BB41" s="657"/>
      <c r="BC41" s="657"/>
      <c r="BD41" s="669"/>
      <c r="BE41" s="669"/>
      <c r="BF41" s="692"/>
      <c r="BG41" s="697"/>
      <c r="BH41" s="698"/>
      <c r="BI41" s="698"/>
      <c r="BJ41" s="698"/>
      <c r="BK41" s="698"/>
      <c r="BL41" s="217"/>
      <c r="BM41" s="654" t="s">
        <v>365</v>
      </c>
      <c r="BN41" s="654"/>
      <c r="BO41" s="654"/>
      <c r="BP41" s="654"/>
      <c r="BQ41" s="654"/>
      <c r="BR41" s="654"/>
      <c r="BS41" s="654"/>
      <c r="BT41" s="654"/>
      <c r="BU41" s="655"/>
      <c r="BV41" s="656" t="s">
        <v>267</v>
      </c>
      <c r="BW41" s="657"/>
      <c r="BX41" s="657"/>
      <c r="BY41" s="657"/>
      <c r="BZ41" s="657"/>
      <c r="CA41" s="657"/>
      <c r="CB41" s="693"/>
      <c r="CD41" s="653" t="s">
        <v>366</v>
      </c>
      <c r="CE41" s="654"/>
      <c r="CF41" s="654"/>
      <c r="CG41" s="654"/>
      <c r="CH41" s="654"/>
      <c r="CI41" s="654"/>
      <c r="CJ41" s="654"/>
      <c r="CK41" s="654"/>
      <c r="CL41" s="654"/>
      <c r="CM41" s="654"/>
      <c r="CN41" s="654"/>
      <c r="CO41" s="654"/>
      <c r="CP41" s="654"/>
      <c r="CQ41" s="655"/>
      <c r="CR41" s="656" t="s">
        <v>266</v>
      </c>
      <c r="CS41" s="669"/>
      <c r="CT41" s="669"/>
      <c r="CU41" s="669"/>
      <c r="CV41" s="669"/>
      <c r="CW41" s="669"/>
      <c r="CX41" s="669"/>
      <c r="CY41" s="670"/>
      <c r="CZ41" s="659" t="s">
        <v>236</v>
      </c>
      <c r="DA41" s="671"/>
      <c r="DB41" s="671"/>
      <c r="DC41" s="672"/>
      <c r="DD41" s="662" t="s">
        <v>242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367</v>
      </c>
      <c r="AR42" s="702"/>
      <c r="AS42" s="702"/>
      <c r="AT42" s="702"/>
      <c r="AU42" s="702"/>
      <c r="AV42" s="702"/>
      <c r="AW42" s="702"/>
      <c r="AX42" s="702"/>
      <c r="AY42" s="703"/>
      <c r="AZ42" s="640">
        <v>600026</v>
      </c>
      <c r="BA42" s="681"/>
      <c r="BB42" s="681"/>
      <c r="BC42" s="681"/>
      <c r="BD42" s="641"/>
      <c r="BE42" s="641"/>
      <c r="BF42" s="704"/>
      <c r="BG42" s="699"/>
      <c r="BH42" s="700"/>
      <c r="BI42" s="700"/>
      <c r="BJ42" s="700"/>
      <c r="BK42" s="700"/>
      <c r="BL42" s="218"/>
      <c r="BM42" s="638" t="s">
        <v>368</v>
      </c>
      <c r="BN42" s="638"/>
      <c r="BO42" s="638"/>
      <c r="BP42" s="638"/>
      <c r="BQ42" s="638"/>
      <c r="BR42" s="638"/>
      <c r="BS42" s="638"/>
      <c r="BT42" s="638"/>
      <c r="BU42" s="639"/>
      <c r="BV42" s="640">
        <v>373</v>
      </c>
      <c r="BW42" s="681"/>
      <c r="BX42" s="681"/>
      <c r="BY42" s="681"/>
      <c r="BZ42" s="681"/>
      <c r="CA42" s="681"/>
      <c r="CB42" s="682"/>
      <c r="CD42" s="653" t="s">
        <v>369</v>
      </c>
      <c r="CE42" s="654"/>
      <c r="CF42" s="654"/>
      <c r="CG42" s="654"/>
      <c r="CH42" s="654"/>
      <c r="CI42" s="654"/>
      <c r="CJ42" s="654"/>
      <c r="CK42" s="654"/>
      <c r="CL42" s="654"/>
      <c r="CM42" s="654"/>
      <c r="CN42" s="654"/>
      <c r="CO42" s="654"/>
      <c r="CP42" s="654"/>
      <c r="CQ42" s="655"/>
      <c r="CR42" s="656">
        <v>727350</v>
      </c>
      <c r="CS42" s="669"/>
      <c r="CT42" s="669"/>
      <c r="CU42" s="669"/>
      <c r="CV42" s="669"/>
      <c r="CW42" s="669"/>
      <c r="CX42" s="669"/>
      <c r="CY42" s="670"/>
      <c r="CZ42" s="659">
        <v>8.5</v>
      </c>
      <c r="DA42" s="671"/>
      <c r="DB42" s="671"/>
      <c r="DC42" s="672"/>
      <c r="DD42" s="662">
        <v>316842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208" t="s">
        <v>370</v>
      </c>
      <c r="CD43" s="653" t="s">
        <v>371</v>
      </c>
      <c r="CE43" s="654"/>
      <c r="CF43" s="654"/>
      <c r="CG43" s="654"/>
      <c r="CH43" s="654"/>
      <c r="CI43" s="654"/>
      <c r="CJ43" s="654"/>
      <c r="CK43" s="654"/>
      <c r="CL43" s="654"/>
      <c r="CM43" s="654"/>
      <c r="CN43" s="654"/>
      <c r="CO43" s="654"/>
      <c r="CP43" s="654"/>
      <c r="CQ43" s="655"/>
      <c r="CR43" s="656">
        <v>80977</v>
      </c>
      <c r="CS43" s="669"/>
      <c r="CT43" s="669"/>
      <c r="CU43" s="669"/>
      <c r="CV43" s="669"/>
      <c r="CW43" s="669"/>
      <c r="CX43" s="669"/>
      <c r="CY43" s="670"/>
      <c r="CZ43" s="659">
        <v>0.9</v>
      </c>
      <c r="DA43" s="671"/>
      <c r="DB43" s="671"/>
      <c r="DC43" s="672"/>
      <c r="DD43" s="662">
        <v>80977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372</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319</v>
      </c>
      <c r="CE44" s="676"/>
      <c r="CF44" s="653" t="s">
        <v>373</v>
      </c>
      <c r="CG44" s="654"/>
      <c r="CH44" s="654"/>
      <c r="CI44" s="654"/>
      <c r="CJ44" s="654"/>
      <c r="CK44" s="654"/>
      <c r="CL44" s="654"/>
      <c r="CM44" s="654"/>
      <c r="CN44" s="654"/>
      <c r="CO44" s="654"/>
      <c r="CP44" s="654"/>
      <c r="CQ44" s="655"/>
      <c r="CR44" s="656">
        <v>717689</v>
      </c>
      <c r="CS44" s="657"/>
      <c r="CT44" s="657"/>
      <c r="CU44" s="657"/>
      <c r="CV44" s="657"/>
      <c r="CW44" s="657"/>
      <c r="CX44" s="657"/>
      <c r="CY44" s="658"/>
      <c r="CZ44" s="659">
        <v>8.4</v>
      </c>
      <c r="DA44" s="660"/>
      <c r="DB44" s="660"/>
      <c r="DC44" s="661"/>
      <c r="DD44" s="662">
        <v>314713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374</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375</v>
      </c>
      <c r="CG45" s="654"/>
      <c r="CH45" s="654"/>
      <c r="CI45" s="654"/>
      <c r="CJ45" s="654"/>
      <c r="CK45" s="654"/>
      <c r="CL45" s="654"/>
      <c r="CM45" s="654"/>
      <c r="CN45" s="654"/>
      <c r="CO45" s="654"/>
      <c r="CP45" s="654"/>
      <c r="CQ45" s="655"/>
      <c r="CR45" s="656">
        <v>323346</v>
      </c>
      <c r="CS45" s="669"/>
      <c r="CT45" s="669"/>
      <c r="CU45" s="669"/>
      <c r="CV45" s="669"/>
      <c r="CW45" s="669"/>
      <c r="CX45" s="669"/>
      <c r="CY45" s="670"/>
      <c r="CZ45" s="659">
        <v>3.8</v>
      </c>
      <c r="DA45" s="671"/>
      <c r="DB45" s="671"/>
      <c r="DC45" s="672"/>
      <c r="DD45" s="662">
        <v>33913</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19"/>
      <c r="CD46" s="677"/>
      <c r="CE46" s="678"/>
      <c r="CF46" s="653" t="s">
        <v>376</v>
      </c>
      <c r="CG46" s="654"/>
      <c r="CH46" s="654"/>
      <c r="CI46" s="654"/>
      <c r="CJ46" s="654"/>
      <c r="CK46" s="654"/>
      <c r="CL46" s="654"/>
      <c r="CM46" s="654"/>
      <c r="CN46" s="654"/>
      <c r="CO46" s="654"/>
      <c r="CP46" s="654"/>
      <c r="CQ46" s="655"/>
      <c r="CR46" s="656">
        <v>387836</v>
      </c>
      <c r="CS46" s="657"/>
      <c r="CT46" s="657"/>
      <c r="CU46" s="657"/>
      <c r="CV46" s="657"/>
      <c r="CW46" s="657"/>
      <c r="CX46" s="657"/>
      <c r="CY46" s="658"/>
      <c r="CZ46" s="659">
        <v>4.5</v>
      </c>
      <c r="DA46" s="660"/>
      <c r="DB46" s="660"/>
      <c r="DC46" s="661"/>
      <c r="DD46" s="662">
        <v>277293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19"/>
      <c r="CD47" s="677"/>
      <c r="CE47" s="678"/>
      <c r="CF47" s="653" t="s">
        <v>377</v>
      </c>
      <c r="CG47" s="654"/>
      <c r="CH47" s="654"/>
      <c r="CI47" s="654"/>
      <c r="CJ47" s="654"/>
      <c r="CK47" s="654"/>
      <c r="CL47" s="654"/>
      <c r="CM47" s="654"/>
      <c r="CN47" s="654"/>
      <c r="CO47" s="654"/>
      <c r="CP47" s="654"/>
      <c r="CQ47" s="655"/>
      <c r="CR47" s="656">
        <v>9661</v>
      </c>
      <c r="CS47" s="669"/>
      <c r="CT47" s="669"/>
      <c r="CU47" s="669"/>
      <c r="CV47" s="669"/>
      <c r="CW47" s="669"/>
      <c r="CX47" s="669"/>
      <c r="CY47" s="670"/>
      <c r="CZ47" s="659">
        <v>0.1</v>
      </c>
      <c r="DA47" s="671"/>
      <c r="DB47" s="671"/>
      <c r="DC47" s="672"/>
      <c r="DD47" s="662">
        <v>2129</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19"/>
      <c r="CD48" s="679"/>
      <c r="CE48" s="680"/>
      <c r="CF48" s="653" t="s">
        <v>378</v>
      </c>
      <c r="CG48" s="654"/>
      <c r="CH48" s="654"/>
      <c r="CI48" s="654"/>
      <c r="CJ48" s="654"/>
      <c r="CK48" s="654"/>
      <c r="CL48" s="654"/>
      <c r="CM48" s="654"/>
      <c r="CN48" s="654"/>
      <c r="CO48" s="654"/>
      <c r="CP48" s="654"/>
      <c r="CQ48" s="655"/>
      <c r="CR48" s="656" t="s">
        <v>244</v>
      </c>
      <c r="CS48" s="657"/>
      <c r="CT48" s="657"/>
      <c r="CU48" s="657"/>
      <c r="CV48" s="657"/>
      <c r="CW48" s="657"/>
      <c r="CX48" s="657"/>
      <c r="CY48" s="658"/>
      <c r="CZ48" s="659" t="s">
        <v>242</v>
      </c>
      <c r="DA48" s="660"/>
      <c r="DB48" s="660"/>
      <c r="DC48" s="661"/>
      <c r="DD48" s="662" t="s">
        <v>242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19"/>
      <c r="CD49" s="637" t="s">
        <v>379</v>
      </c>
      <c r="CE49" s="638"/>
      <c r="CF49" s="638"/>
      <c r="CG49" s="638"/>
      <c r="CH49" s="638"/>
      <c r="CI49" s="638"/>
      <c r="CJ49" s="638"/>
      <c r="CK49" s="638"/>
      <c r="CL49" s="638"/>
      <c r="CM49" s="638"/>
      <c r="CN49" s="638"/>
      <c r="CO49" s="638"/>
      <c r="CP49" s="638"/>
      <c r="CQ49" s="639"/>
      <c r="CR49" s="640">
        <v>8540795</v>
      </c>
      <c r="CS49" s="641"/>
      <c r="CT49" s="641"/>
      <c r="CU49" s="641"/>
      <c r="CV49" s="641"/>
      <c r="CW49" s="641"/>
      <c r="CX49" s="641"/>
      <c r="CY49" s="642"/>
      <c r="CZ49" s="643">
        <v>100</v>
      </c>
      <c r="DA49" s="644"/>
      <c r="DB49" s="644"/>
      <c r="DC49" s="645"/>
      <c r="DD49" s="646">
        <v>6114532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2ZqX0dB/PH6x90DXVxiavnB1qI5ksPfPmbrAsiR9fvA5QL5hWT4muYD+TSwHr2elp1QfDVNmA1owNuAmVeXi5g==" saltValue="sRGC46Lk+OFuaCHVhA/M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125" t="s">
        <v>380</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26" t="s">
        <v>381</v>
      </c>
      <c r="DK2" s="1127"/>
      <c r="DL2" s="1127"/>
      <c r="DM2" s="1127"/>
      <c r="DN2" s="1127"/>
      <c r="DO2" s="1128"/>
      <c r="DP2" s="222"/>
      <c r="DQ2" s="1126" t="s">
        <v>382</v>
      </c>
      <c r="DR2" s="1127"/>
      <c r="DS2" s="1127"/>
      <c r="DT2" s="1127"/>
      <c r="DU2" s="1127"/>
      <c r="DV2" s="1127"/>
      <c r="DW2" s="1127"/>
      <c r="DX2" s="1127"/>
      <c r="DY2" s="1127"/>
      <c r="DZ2" s="1128"/>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94" t="s">
        <v>383</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26"/>
      <c r="BA4" s="226"/>
      <c r="BB4" s="226"/>
      <c r="BC4" s="226"/>
      <c r="BD4" s="226"/>
      <c r="BE4" s="227"/>
      <c r="BF4" s="227"/>
      <c r="BG4" s="227"/>
      <c r="BH4" s="227"/>
      <c r="BI4" s="227"/>
      <c r="BJ4" s="227"/>
      <c r="BK4" s="227"/>
      <c r="BL4" s="227"/>
      <c r="BM4" s="227"/>
      <c r="BN4" s="227"/>
      <c r="BO4" s="227"/>
      <c r="BP4" s="227"/>
      <c r="BQ4" s="765" t="s">
        <v>384</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28"/>
    </row>
    <row r="5" spans="1:131" s="229" customFormat="1" ht="26.25" customHeight="1" x14ac:dyDescent="0.2">
      <c r="A5" s="1030" t="s">
        <v>385</v>
      </c>
      <c r="B5" s="1031"/>
      <c r="C5" s="1031"/>
      <c r="D5" s="1031"/>
      <c r="E5" s="1031"/>
      <c r="F5" s="1031"/>
      <c r="G5" s="1031"/>
      <c r="H5" s="1031"/>
      <c r="I5" s="1031"/>
      <c r="J5" s="1031"/>
      <c r="K5" s="1031"/>
      <c r="L5" s="1031"/>
      <c r="M5" s="1031"/>
      <c r="N5" s="1031"/>
      <c r="O5" s="1031"/>
      <c r="P5" s="1032"/>
      <c r="Q5" s="1036" t="s">
        <v>386</v>
      </c>
      <c r="R5" s="1037"/>
      <c r="S5" s="1037"/>
      <c r="T5" s="1037"/>
      <c r="U5" s="1038"/>
      <c r="V5" s="1036" t="s">
        <v>387</v>
      </c>
      <c r="W5" s="1037"/>
      <c r="X5" s="1037"/>
      <c r="Y5" s="1037"/>
      <c r="Z5" s="1038"/>
      <c r="AA5" s="1036" t="s">
        <v>388</v>
      </c>
      <c r="AB5" s="1037"/>
      <c r="AC5" s="1037"/>
      <c r="AD5" s="1037"/>
      <c r="AE5" s="1037"/>
      <c r="AF5" s="1129" t="s">
        <v>389</v>
      </c>
      <c r="AG5" s="1037"/>
      <c r="AH5" s="1037"/>
      <c r="AI5" s="1037"/>
      <c r="AJ5" s="1050"/>
      <c r="AK5" s="1037" t="s">
        <v>390</v>
      </c>
      <c r="AL5" s="1037"/>
      <c r="AM5" s="1037"/>
      <c r="AN5" s="1037"/>
      <c r="AO5" s="1038"/>
      <c r="AP5" s="1036" t="s">
        <v>391</v>
      </c>
      <c r="AQ5" s="1037"/>
      <c r="AR5" s="1037"/>
      <c r="AS5" s="1037"/>
      <c r="AT5" s="1038"/>
      <c r="AU5" s="1036" t="s">
        <v>392</v>
      </c>
      <c r="AV5" s="1037"/>
      <c r="AW5" s="1037"/>
      <c r="AX5" s="1037"/>
      <c r="AY5" s="1050"/>
      <c r="AZ5" s="226"/>
      <c r="BA5" s="226"/>
      <c r="BB5" s="226"/>
      <c r="BC5" s="226"/>
      <c r="BD5" s="226"/>
      <c r="BE5" s="227"/>
      <c r="BF5" s="227"/>
      <c r="BG5" s="227"/>
      <c r="BH5" s="227"/>
      <c r="BI5" s="227"/>
      <c r="BJ5" s="227"/>
      <c r="BK5" s="227"/>
      <c r="BL5" s="227"/>
      <c r="BM5" s="227"/>
      <c r="BN5" s="227"/>
      <c r="BO5" s="227"/>
      <c r="BP5" s="227"/>
      <c r="BQ5" s="1030" t="s">
        <v>393</v>
      </c>
      <c r="BR5" s="1031"/>
      <c r="BS5" s="1031"/>
      <c r="BT5" s="1031"/>
      <c r="BU5" s="1031"/>
      <c r="BV5" s="1031"/>
      <c r="BW5" s="1031"/>
      <c r="BX5" s="1031"/>
      <c r="BY5" s="1031"/>
      <c r="BZ5" s="1031"/>
      <c r="CA5" s="1031"/>
      <c r="CB5" s="1031"/>
      <c r="CC5" s="1031"/>
      <c r="CD5" s="1031"/>
      <c r="CE5" s="1031"/>
      <c r="CF5" s="1031"/>
      <c r="CG5" s="1032"/>
      <c r="CH5" s="1036" t="s">
        <v>394</v>
      </c>
      <c r="CI5" s="1037"/>
      <c r="CJ5" s="1037"/>
      <c r="CK5" s="1037"/>
      <c r="CL5" s="1038"/>
      <c r="CM5" s="1036" t="s">
        <v>395</v>
      </c>
      <c r="CN5" s="1037"/>
      <c r="CO5" s="1037"/>
      <c r="CP5" s="1037"/>
      <c r="CQ5" s="1038"/>
      <c r="CR5" s="1036" t="s">
        <v>396</v>
      </c>
      <c r="CS5" s="1037"/>
      <c r="CT5" s="1037"/>
      <c r="CU5" s="1037"/>
      <c r="CV5" s="1038"/>
      <c r="CW5" s="1036" t="s">
        <v>397</v>
      </c>
      <c r="CX5" s="1037"/>
      <c r="CY5" s="1037"/>
      <c r="CZ5" s="1037"/>
      <c r="DA5" s="1038"/>
      <c r="DB5" s="1036" t="s">
        <v>398</v>
      </c>
      <c r="DC5" s="1037"/>
      <c r="DD5" s="1037"/>
      <c r="DE5" s="1037"/>
      <c r="DF5" s="1038"/>
      <c r="DG5" s="1119" t="s">
        <v>399</v>
      </c>
      <c r="DH5" s="1120"/>
      <c r="DI5" s="1120"/>
      <c r="DJ5" s="1120"/>
      <c r="DK5" s="1121"/>
      <c r="DL5" s="1119" t="s">
        <v>400</v>
      </c>
      <c r="DM5" s="1120"/>
      <c r="DN5" s="1120"/>
      <c r="DO5" s="1120"/>
      <c r="DP5" s="1121"/>
      <c r="DQ5" s="1036" t="s">
        <v>401</v>
      </c>
      <c r="DR5" s="1037"/>
      <c r="DS5" s="1037"/>
      <c r="DT5" s="1037"/>
      <c r="DU5" s="1038"/>
      <c r="DV5" s="1036" t="s">
        <v>392</v>
      </c>
      <c r="DW5" s="1037"/>
      <c r="DX5" s="1037"/>
      <c r="DY5" s="1037"/>
      <c r="DZ5" s="1050"/>
      <c r="EA5" s="228"/>
    </row>
    <row r="6" spans="1:131" s="229"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26"/>
      <c r="BA6" s="226"/>
      <c r="BB6" s="226"/>
      <c r="BC6" s="226"/>
      <c r="BD6" s="226"/>
      <c r="BE6" s="227"/>
      <c r="BF6" s="227"/>
      <c r="BG6" s="227"/>
      <c r="BH6" s="227"/>
      <c r="BI6" s="227"/>
      <c r="BJ6" s="227"/>
      <c r="BK6" s="227"/>
      <c r="BL6" s="227"/>
      <c r="BM6" s="227"/>
      <c r="BN6" s="227"/>
      <c r="BO6" s="227"/>
      <c r="BP6" s="227"/>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28"/>
    </row>
    <row r="7" spans="1:131" s="229" customFormat="1" ht="26.25" customHeight="1" thickTop="1" x14ac:dyDescent="0.2">
      <c r="A7" s="230">
        <v>1</v>
      </c>
      <c r="B7" s="1082" t="s">
        <v>402</v>
      </c>
      <c r="C7" s="1083"/>
      <c r="D7" s="1083"/>
      <c r="E7" s="1083"/>
      <c r="F7" s="1083"/>
      <c r="G7" s="1083"/>
      <c r="H7" s="1083"/>
      <c r="I7" s="1083"/>
      <c r="J7" s="1083"/>
      <c r="K7" s="1083"/>
      <c r="L7" s="1083"/>
      <c r="M7" s="1083"/>
      <c r="N7" s="1083"/>
      <c r="O7" s="1083"/>
      <c r="P7" s="1084"/>
      <c r="Q7" s="1137">
        <v>8941</v>
      </c>
      <c r="R7" s="1138"/>
      <c r="S7" s="1138"/>
      <c r="T7" s="1138"/>
      <c r="U7" s="1138"/>
      <c r="V7" s="1138">
        <v>8436</v>
      </c>
      <c r="W7" s="1138"/>
      <c r="X7" s="1138"/>
      <c r="Y7" s="1138"/>
      <c r="Z7" s="1138"/>
      <c r="AA7" s="1138">
        <v>505</v>
      </c>
      <c r="AB7" s="1138"/>
      <c r="AC7" s="1138"/>
      <c r="AD7" s="1138"/>
      <c r="AE7" s="1139"/>
      <c r="AF7" s="1140">
        <v>463</v>
      </c>
      <c r="AG7" s="1141"/>
      <c r="AH7" s="1141"/>
      <c r="AI7" s="1141"/>
      <c r="AJ7" s="1142"/>
      <c r="AK7" s="1143" t="s">
        <v>590</v>
      </c>
      <c r="AL7" s="1144"/>
      <c r="AM7" s="1144"/>
      <c r="AN7" s="1144"/>
      <c r="AO7" s="1144"/>
      <c r="AP7" s="1144">
        <v>6332</v>
      </c>
      <c r="AQ7" s="1144"/>
      <c r="AR7" s="1144"/>
      <c r="AS7" s="1144"/>
      <c r="AT7" s="1144"/>
      <c r="AU7" s="1145"/>
      <c r="AV7" s="1145"/>
      <c r="AW7" s="1145"/>
      <c r="AX7" s="1145"/>
      <c r="AY7" s="1146"/>
      <c r="AZ7" s="226"/>
      <c r="BA7" s="226"/>
      <c r="BB7" s="226"/>
      <c r="BC7" s="226"/>
      <c r="BD7" s="226"/>
      <c r="BE7" s="227"/>
      <c r="BF7" s="227"/>
      <c r="BG7" s="227"/>
      <c r="BH7" s="227"/>
      <c r="BI7" s="227"/>
      <c r="BJ7" s="227"/>
      <c r="BK7" s="227"/>
      <c r="BL7" s="227"/>
      <c r="BM7" s="227"/>
      <c r="BN7" s="227"/>
      <c r="BO7" s="227"/>
      <c r="BP7" s="227"/>
      <c r="BQ7" s="230">
        <v>1</v>
      </c>
      <c r="BR7" s="231"/>
      <c r="BS7" s="1027" t="s">
        <v>601</v>
      </c>
      <c r="BT7" s="1028"/>
      <c r="BU7" s="1028"/>
      <c r="BV7" s="1028"/>
      <c r="BW7" s="1028"/>
      <c r="BX7" s="1028"/>
      <c r="BY7" s="1028"/>
      <c r="BZ7" s="1028"/>
      <c r="CA7" s="1028"/>
      <c r="CB7" s="1028"/>
      <c r="CC7" s="1028"/>
      <c r="CD7" s="1028"/>
      <c r="CE7" s="1028"/>
      <c r="CF7" s="1028"/>
      <c r="CG7" s="1049"/>
      <c r="CH7" s="1131">
        <v>5</v>
      </c>
      <c r="CI7" s="1132"/>
      <c r="CJ7" s="1132"/>
      <c r="CK7" s="1132"/>
      <c r="CL7" s="1133"/>
      <c r="CM7" s="1131">
        <v>77</v>
      </c>
      <c r="CN7" s="1132"/>
      <c r="CO7" s="1132"/>
      <c r="CP7" s="1132"/>
      <c r="CQ7" s="1133"/>
      <c r="CR7" s="1131">
        <v>12</v>
      </c>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28"/>
    </row>
    <row r="8" spans="1:131" s="229" customFormat="1" ht="26.25" customHeight="1" x14ac:dyDescent="0.2">
      <c r="A8" s="232">
        <v>2</v>
      </c>
      <c r="B8" s="1065" t="s">
        <v>403</v>
      </c>
      <c r="C8" s="1066"/>
      <c r="D8" s="1066"/>
      <c r="E8" s="1066"/>
      <c r="F8" s="1066"/>
      <c r="G8" s="1066"/>
      <c r="H8" s="1066"/>
      <c r="I8" s="1066"/>
      <c r="J8" s="1066"/>
      <c r="K8" s="1066"/>
      <c r="L8" s="1066"/>
      <c r="M8" s="1066"/>
      <c r="N8" s="1066"/>
      <c r="O8" s="1066"/>
      <c r="P8" s="1067"/>
      <c r="Q8" s="1073">
        <v>200</v>
      </c>
      <c r="R8" s="1074"/>
      <c r="S8" s="1074"/>
      <c r="T8" s="1074"/>
      <c r="U8" s="1074"/>
      <c r="V8" s="1074">
        <v>200</v>
      </c>
      <c r="W8" s="1074"/>
      <c r="X8" s="1074"/>
      <c r="Y8" s="1074"/>
      <c r="Z8" s="1074"/>
      <c r="AA8" s="1074" t="s">
        <v>591</v>
      </c>
      <c r="AB8" s="1074"/>
      <c r="AC8" s="1074"/>
      <c r="AD8" s="1074"/>
      <c r="AE8" s="1075"/>
      <c r="AF8" s="1070" t="s">
        <v>242</v>
      </c>
      <c r="AG8" s="1071"/>
      <c r="AH8" s="1071"/>
      <c r="AI8" s="1071"/>
      <c r="AJ8" s="1072"/>
      <c r="AK8" s="1115">
        <v>95</v>
      </c>
      <c r="AL8" s="1116"/>
      <c r="AM8" s="1116"/>
      <c r="AN8" s="1116"/>
      <c r="AO8" s="1116"/>
      <c r="AP8" s="1116">
        <v>439</v>
      </c>
      <c r="AQ8" s="1116"/>
      <c r="AR8" s="1116"/>
      <c r="AS8" s="1116"/>
      <c r="AT8" s="1116"/>
      <c r="AU8" s="1117"/>
      <c r="AV8" s="1117"/>
      <c r="AW8" s="1117"/>
      <c r="AX8" s="1117"/>
      <c r="AY8" s="1118"/>
      <c r="AZ8" s="226"/>
      <c r="BA8" s="226"/>
      <c r="BB8" s="226"/>
      <c r="BC8" s="226"/>
      <c r="BD8" s="226"/>
      <c r="BE8" s="227"/>
      <c r="BF8" s="227"/>
      <c r="BG8" s="227"/>
      <c r="BH8" s="227"/>
      <c r="BI8" s="227"/>
      <c r="BJ8" s="227"/>
      <c r="BK8" s="227"/>
      <c r="BL8" s="227"/>
      <c r="BM8" s="227"/>
      <c r="BN8" s="227"/>
      <c r="BO8" s="227"/>
      <c r="BP8" s="227"/>
      <c r="BQ8" s="232">
        <v>2</v>
      </c>
      <c r="BR8" s="233"/>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28"/>
    </row>
    <row r="9" spans="1:131" s="229" customFormat="1" ht="26.25" customHeight="1" x14ac:dyDescent="0.2">
      <c r="A9" s="232">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26"/>
      <c r="BA9" s="226"/>
      <c r="BB9" s="226"/>
      <c r="BC9" s="226"/>
      <c r="BD9" s="226"/>
      <c r="BE9" s="227"/>
      <c r="BF9" s="227"/>
      <c r="BG9" s="227"/>
      <c r="BH9" s="227"/>
      <c r="BI9" s="227"/>
      <c r="BJ9" s="227"/>
      <c r="BK9" s="227"/>
      <c r="BL9" s="227"/>
      <c r="BM9" s="227"/>
      <c r="BN9" s="227"/>
      <c r="BO9" s="227"/>
      <c r="BP9" s="227"/>
      <c r="BQ9" s="232">
        <v>3</v>
      </c>
      <c r="BR9" s="233"/>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28"/>
    </row>
    <row r="10" spans="1:131" s="229" customFormat="1" ht="26.25" customHeight="1" x14ac:dyDescent="0.2">
      <c r="A10" s="232">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26"/>
      <c r="BA10" s="226"/>
      <c r="BB10" s="226"/>
      <c r="BC10" s="226"/>
      <c r="BD10" s="226"/>
      <c r="BE10" s="227"/>
      <c r="BF10" s="227"/>
      <c r="BG10" s="227"/>
      <c r="BH10" s="227"/>
      <c r="BI10" s="227"/>
      <c r="BJ10" s="227"/>
      <c r="BK10" s="227"/>
      <c r="BL10" s="227"/>
      <c r="BM10" s="227"/>
      <c r="BN10" s="227"/>
      <c r="BO10" s="227"/>
      <c r="BP10" s="227"/>
      <c r="BQ10" s="232">
        <v>4</v>
      </c>
      <c r="BR10" s="233"/>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28"/>
    </row>
    <row r="11" spans="1:131" s="229" customFormat="1" ht="26.25" customHeight="1" x14ac:dyDescent="0.2">
      <c r="A11" s="232">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26"/>
      <c r="BA11" s="226"/>
      <c r="BB11" s="226"/>
      <c r="BC11" s="226"/>
      <c r="BD11" s="226"/>
      <c r="BE11" s="227"/>
      <c r="BF11" s="227"/>
      <c r="BG11" s="227"/>
      <c r="BH11" s="227"/>
      <c r="BI11" s="227"/>
      <c r="BJ11" s="227"/>
      <c r="BK11" s="227"/>
      <c r="BL11" s="227"/>
      <c r="BM11" s="227"/>
      <c r="BN11" s="227"/>
      <c r="BO11" s="227"/>
      <c r="BP11" s="227"/>
      <c r="BQ11" s="232">
        <v>5</v>
      </c>
      <c r="BR11" s="233"/>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28"/>
    </row>
    <row r="12" spans="1:131" s="229" customFormat="1" ht="26.25" customHeight="1" x14ac:dyDescent="0.2">
      <c r="A12" s="232">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26"/>
      <c r="BA12" s="226"/>
      <c r="BB12" s="226"/>
      <c r="BC12" s="226"/>
      <c r="BD12" s="226"/>
      <c r="BE12" s="227"/>
      <c r="BF12" s="227"/>
      <c r="BG12" s="227"/>
      <c r="BH12" s="227"/>
      <c r="BI12" s="227"/>
      <c r="BJ12" s="227"/>
      <c r="BK12" s="227"/>
      <c r="BL12" s="227"/>
      <c r="BM12" s="227"/>
      <c r="BN12" s="227"/>
      <c r="BO12" s="227"/>
      <c r="BP12" s="227"/>
      <c r="BQ12" s="232">
        <v>6</v>
      </c>
      <c r="BR12" s="233"/>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28"/>
    </row>
    <row r="13" spans="1:131" s="229" customFormat="1" ht="26.25" customHeight="1" x14ac:dyDescent="0.2">
      <c r="A13" s="232">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26"/>
      <c r="BA13" s="226"/>
      <c r="BB13" s="226"/>
      <c r="BC13" s="226"/>
      <c r="BD13" s="226"/>
      <c r="BE13" s="227"/>
      <c r="BF13" s="227"/>
      <c r="BG13" s="227"/>
      <c r="BH13" s="227"/>
      <c r="BI13" s="227"/>
      <c r="BJ13" s="227"/>
      <c r="BK13" s="227"/>
      <c r="BL13" s="227"/>
      <c r="BM13" s="227"/>
      <c r="BN13" s="227"/>
      <c r="BO13" s="227"/>
      <c r="BP13" s="227"/>
      <c r="BQ13" s="232">
        <v>7</v>
      </c>
      <c r="BR13" s="233"/>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28"/>
    </row>
    <row r="14" spans="1:131" s="229" customFormat="1" ht="26.25" customHeight="1" x14ac:dyDescent="0.2">
      <c r="A14" s="232">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26"/>
      <c r="BA14" s="226"/>
      <c r="BB14" s="226"/>
      <c r="BC14" s="226"/>
      <c r="BD14" s="226"/>
      <c r="BE14" s="227"/>
      <c r="BF14" s="227"/>
      <c r="BG14" s="227"/>
      <c r="BH14" s="227"/>
      <c r="BI14" s="227"/>
      <c r="BJ14" s="227"/>
      <c r="BK14" s="227"/>
      <c r="BL14" s="227"/>
      <c r="BM14" s="227"/>
      <c r="BN14" s="227"/>
      <c r="BO14" s="227"/>
      <c r="BP14" s="227"/>
      <c r="BQ14" s="232">
        <v>8</v>
      </c>
      <c r="BR14" s="233"/>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28"/>
    </row>
    <row r="15" spans="1:131" s="229" customFormat="1" ht="26.25" customHeight="1" x14ac:dyDescent="0.2">
      <c r="A15" s="232">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26"/>
      <c r="BA15" s="226"/>
      <c r="BB15" s="226"/>
      <c r="BC15" s="226"/>
      <c r="BD15" s="226"/>
      <c r="BE15" s="227"/>
      <c r="BF15" s="227"/>
      <c r="BG15" s="227"/>
      <c r="BH15" s="227"/>
      <c r="BI15" s="227"/>
      <c r="BJ15" s="227"/>
      <c r="BK15" s="227"/>
      <c r="BL15" s="227"/>
      <c r="BM15" s="227"/>
      <c r="BN15" s="227"/>
      <c r="BO15" s="227"/>
      <c r="BP15" s="227"/>
      <c r="BQ15" s="232">
        <v>9</v>
      </c>
      <c r="BR15" s="233"/>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28"/>
    </row>
    <row r="16" spans="1:131" s="229" customFormat="1" ht="26.25" customHeight="1" x14ac:dyDescent="0.2">
      <c r="A16" s="232">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26"/>
      <c r="BA16" s="226"/>
      <c r="BB16" s="226"/>
      <c r="BC16" s="226"/>
      <c r="BD16" s="226"/>
      <c r="BE16" s="227"/>
      <c r="BF16" s="227"/>
      <c r="BG16" s="227"/>
      <c r="BH16" s="227"/>
      <c r="BI16" s="227"/>
      <c r="BJ16" s="227"/>
      <c r="BK16" s="227"/>
      <c r="BL16" s="227"/>
      <c r="BM16" s="227"/>
      <c r="BN16" s="227"/>
      <c r="BO16" s="227"/>
      <c r="BP16" s="227"/>
      <c r="BQ16" s="232">
        <v>10</v>
      </c>
      <c r="BR16" s="233"/>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28"/>
    </row>
    <row r="17" spans="1:131" s="229" customFormat="1" ht="26.25" customHeight="1" x14ac:dyDescent="0.2">
      <c r="A17" s="232">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26"/>
      <c r="BA17" s="226"/>
      <c r="BB17" s="226"/>
      <c r="BC17" s="226"/>
      <c r="BD17" s="226"/>
      <c r="BE17" s="227"/>
      <c r="BF17" s="227"/>
      <c r="BG17" s="227"/>
      <c r="BH17" s="227"/>
      <c r="BI17" s="227"/>
      <c r="BJ17" s="227"/>
      <c r="BK17" s="227"/>
      <c r="BL17" s="227"/>
      <c r="BM17" s="227"/>
      <c r="BN17" s="227"/>
      <c r="BO17" s="227"/>
      <c r="BP17" s="227"/>
      <c r="BQ17" s="232">
        <v>11</v>
      </c>
      <c r="BR17" s="233"/>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28"/>
    </row>
    <row r="18" spans="1:131" s="229" customFormat="1" ht="26.25" customHeight="1" x14ac:dyDescent="0.2">
      <c r="A18" s="232">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26"/>
      <c r="BA18" s="226"/>
      <c r="BB18" s="226"/>
      <c r="BC18" s="226"/>
      <c r="BD18" s="226"/>
      <c r="BE18" s="227"/>
      <c r="BF18" s="227"/>
      <c r="BG18" s="227"/>
      <c r="BH18" s="227"/>
      <c r="BI18" s="227"/>
      <c r="BJ18" s="227"/>
      <c r="BK18" s="227"/>
      <c r="BL18" s="227"/>
      <c r="BM18" s="227"/>
      <c r="BN18" s="227"/>
      <c r="BO18" s="227"/>
      <c r="BP18" s="227"/>
      <c r="BQ18" s="232">
        <v>12</v>
      </c>
      <c r="BR18" s="233"/>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28"/>
    </row>
    <row r="19" spans="1:131" s="229" customFormat="1" ht="26.25" customHeight="1" x14ac:dyDescent="0.2">
      <c r="A19" s="232">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26"/>
      <c r="BA19" s="226"/>
      <c r="BB19" s="226"/>
      <c r="BC19" s="226"/>
      <c r="BD19" s="226"/>
      <c r="BE19" s="227"/>
      <c r="BF19" s="227"/>
      <c r="BG19" s="227"/>
      <c r="BH19" s="227"/>
      <c r="BI19" s="227"/>
      <c r="BJ19" s="227"/>
      <c r="BK19" s="227"/>
      <c r="BL19" s="227"/>
      <c r="BM19" s="227"/>
      <c r="BN19" s="227"/>
      <c r="BO19" s="227"/>
      <c r="BP19" s="227"/>
      <c r="BQ19" s="232">
        <v>13</v>
      </c>
      <c r="BR19" s="233"/>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28"/>
    </row>
    <row r="20" spans="1:131" s="229" customFormat="1" ht="26.25" customHeight="1" x14ac:dyDescent="0.2">
      <c r="A20" s="232">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26"/>
      <c r="BA20" s="226"/>
      <c r="BB20" s="226"/>
      <c r="BC20" s="226"/>
      <c r="BD20" s="226"/>
      <c r="BE20" s="227"/>
      <c r="BF20" s="227"/>
      <c r="BG20" s="227"/>
      <c r="BH20" s="227"/>
      <c r="BI20" s="227"/>
      <c r="BJ20" s="227"/>
      <c r="BK20" s="227"/>
      <c r="BL20" s="227"/>
      <c r="BM20" s="227"/>
      <c r="BN20" s="227"/>
      <c r="BO20" s="227"/>
      <c r="BP20" s="227"/>
      <c r="BQ20" s="232">
        <v>14</v>
      </c>
      <c r="BR20" s="233"/>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28"/>
    </row>
    <row r="21" spans="1:131" s="229" customFormat="1" ht="26.25" customHeight="1" thickBot="1" x14ac:dyDescent="0.25">
      <c r="A21" s="232">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26"/>
      <c r="BA21" s="226"/>
      <c r="BB21" s="226"/>
      <c r="BC21" s="226"/>
      <c r="BD21" s="226"/>
      <c r="BE21" s="227"/>
      <c r="BF21" s="227"/>
      <c r="BG21" s="227"/>
      <c r="BH21" s="227"/>
      <c r="BI21" s="227"/>
      <c r="BJ21" s="227"/>
      <c r="BK21" s="227"/>
      <c r="BL21" s="227"/>
      <c r="BM21" s="227"/>
      <c r="BN21" s="227"/>
      <c r="BO21" s="227"/>
      <c r="BP21" s="227"/>
      <c r="BQ21" s="232">
        <v>15</v>
      </c>
      <c r="BR21" s="233"/>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28"/>
    </row>
    <row r="22" spans="1:131" s="229" customFormat="1" ht="26.25" customHeight="1" x14ac:dyDescent="0.2">
      <c r="A22" s="232">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404</v>
      </c>
      <c r="BA22" s="1063"/>
      <c r="BB22" s="1063"/>
      <c r="BC22" s="1063"/>
      <c r="BD22" s="1064"/>
      <c r="BE22" s="227"/>
      <c r="BF22" s="227"/>
      <c r="BG22" s="227"/>
      <c r="BH22" s="227"/>
      <c r="BI22" s="227"/>
      <c r="BJ22" s="227"/>
      <c r="BK22" s="227"/>
      <c r="BL22" s="227"/>
      <c r="BM22" s="227"/>
      <c r="BN22" s="227"/>
      <c r="BO22" s="227"/>
      <c r="BP22" s="227"/>
      <c r="BQ22" s="232">
        <v>16</v>
      </c>
      <c r="BR22" s="233"/>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28"/>
    </row>
    <row r="23" spans="1:131" s="229" customFormat="1" ht="26.25" customHeight="1" thickBot="1" x14ac:dyDescent="0.25">
      <c r="A23" s="234" t="s">
        <v>405</v>
      </c>
      <c r="B23" s="972" t="s">
        <v>406</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463</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242</v>
      </c>
      <c r="BA23" s="1100"/>
      <c r="BB23" s="1100"/>
      <c r="BC23" s="1100"/>
      <c r="BD23" s="1101"/>
      <c r="BE23" s="227"/>
      <c r="BF23" s="227"/>
      <c r="BG23" s="227"/>
      <c r="BH23" s="227"/>
      <c r="BI23" s="227"/>
      <c r="BJ23" s="227"/>
      <c r="BK23" s="227"/>
      <c r="BL23" s="227"/>
      <c r="BM23" s="227"/>
      <c r="BN23" s="227"/>
      <c r="BO23" s="227"/>
      <c r="BP23" s="227"/>
      <c r="BQ23" s="232">
        <v>17</v>
      </c>
      <c r="BR23" s="233"/>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28"/>
    </row>
    <row r="24" spans="1:131" s="229" customFormat="1" ht="26.25" customHeight="1" x14ac:dyDescent="0.2">
      <c r="A24" s="1095" t="s">
        <v>407</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26"/>
      <c r="BA24" s="226"/>
      <c r="BB24" s="226"/>
      <c r="BC24" s="226"/>
      <c r="BD24" s="226"/>
      <c r="BE24" s="227"/>
      <c r="BF24" s="227"/>
      <c r="BG24" s="227"/>
      <c r="BH24" s="227"/>
      <c r="BI24" s="227"/>
      <c r="BJ24" s="227"/>
      <c r="BK24" s="227"/>
      <c r="BL24" s="227"/>
      <c r="BM24" s="227"/>
      <c r="BN24" s="227"/>
      <c r="BO24" s="227"/>
      <c r="BP24" s="227"/>
      <c r="BQ24" s="232">
        <v>18</v>
      </c>
      <c r="BR24" s="233"/>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28"/>
    </row>
    <row r="25" spans="1:131" ht="26.25" customHeight="1" thickBot="1" x14ac:dyDescent="0.25">
      <c r="A25" s="1094" t="s">
        <v>408</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26"/>
      <c r="BK25" s="226"/>
      <c r="BL25" s="226"/>
      <c r="BM25" s="226"/>
      <c r="BN25" s="226"/>
      <c r="BO25" s="235"/>
      <c r="BP25" s="235"/>
      <c r="BQ25" s="232">
        <v>19</v>
      </c>
      <c r="BR25" s="233"/>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24"/>
    </row>
    <row r="26" spans="1:131" ht="26.25" customHeight="1" x14ac:dyDescent="0.2">
      <c r="A26" s="1030" t="s">
        <v>385</v>
      </c>
      <c r="B26" s="1031"/>
      <c r="C26" s="1031"/>
      <c r="D26" s="1031"/>
      <c r="E26" s="1031"/>
      <c r="F26" s="1031"/>
      <c r="G26" s="1031"/>
      <c r="H26" s="1031"/>
      <c r="I26" s="1031"/>
      <c r="J26" s="1031"/>
      <c r="K26" s="1031"/>
      <c r="L26" s="1031"/>
      <c r="M26" s="1031"/>
      <c r="N26" s="1031"/>
      <c r="O26" s="1031"/>
      <c r="P26" s="1032"/>
      <c r="Q26" s="1036" t="s">
        <v>409</v>
      </c>
      <c r="R26" s="1037"/>
      <c r="S26" s="1037"/>
      <c r="T26" s="1037"/>
      <c r="U26" s="1038"/>
      <c r="V26" s="1036" t="s">
        <v>410</v>
      </c>
      <c r="W26" s="1037"/>
      <c r="X26" s="1037"/>
      <c r="Y26" s="1037"/>
      <c r="Z26" s="1038"/>
      <c r="AA26" s="1036" t="s">
        <v>411</v>
      </c>
      <c r="AB26" s="1037"/>
      <c r="AC26" s="1037"/>
      <c r="AD26" s="1037"/>
      <c r="AE26" s="1037"/>
      <c r="AF26" s="1090" t="s">
        <v>412</v>
      </c>
      <c r="AG26" s="1043"/>
      <c r="AH26" s="1043"/>
      <c r="AI26" s="1043"/>
      <c r="AJ26" s="1091"/>
      <c r="AK26" s="1037" t="s">
        <v>413</v>
      </c>
      <c r="AL26" s="1037"/>
      <c r="AM26" s="1037"/>
      <c r="AN26" s="1037"/>
      <c r="AO26" s="1038"/>
      <c r="AP26" s="1036" t="s">
        <v>414</v>
      </c>
      <c r="AQ26" s="1037"/>
      <c r="AR26" s="1037"/>
      <c r="AS26" s="1037"/>
      <c r="AT26" s="1038"/>
      <c r="AU26" s="1036" t="s">
        <v>415</v>
      </c>
      <c r="AV26" s="1037"/>
      <c r="AW26" s="1037"/>
      <c r="AX26" s="1037"/>
      <c r="AY26" s="1038"/>
      <c r="AZ26" s="1036" t="s">
        <v>416</v>
      </c>
      <c r="BA26" s="1037"/>
      <c r="BB26" s="1037"/>
      <c r="BC26" s="1037"/>
      <c r="BD26" s="1038"/>
      <c r="BE26" s="1036" t="s">
        <v>392</v>
      </c>
      <c r="BF26" s="1037"/>
      <c r="BG26" s="1037"/>
      <c r="BH26" s="1037"/>
      <c r="BI26" s="1050"/>
      <c r="BJ26" s="226"/>
      <c r="BK26" s="226"/>
      <c r="BL26" s="226"/>
      <c r="BM26" s="226"/>
      <c r="BN26" s="226"/>
      <c r="BO26" s="235"/>
      <c r="BP26" s="235"/>
      <c r="BQ26" s="232">
        <v>20</v>
      </c>
      <c r="BR26" s="233"/>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24"/>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26"/>
      <c r="BK27" s="226"/>
      <c r="BL27" s="226"/>
      <c r="BM27" s="226"/>
      <c r="BN27" s="226"/>
      <c r="BO27" s="235"/>
      <c r="BP27" s="235"/>
      <c r="BQ27" s="232">
        <v>21</v>
      </c>
      <c r="BR27" s="233"/>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24"/>
    </row>
    <row r="28" spans="1:131" ht="26.25" customHeight="1" thickTop="1" x14ac:dyDescent="0.2">
      <c r="A28" s="236">
        <v>1</v>
      </c>
      <c r="B28" s="1082" t="s">
        <v>417</v>
      </c>
      <c r="C28" s="1083"/>
      <c r="D28" s="1083"/>
      <c r="E28" s="1083"/>
      <c r="F28" s="1083"/>
      <c r="G28" s="1083"/>
      <c r="H28" s="1083"/>
      <c r="I28" s="1083"/>
      <c r="J28" s="1083"/>
      <c r="K28" s="1083"/>
      <c r="L28" s="1083"/>
      <c r="M28" s="1083"/>
      <c r="N28" s="1083"/>
      <c r="O28" s="1083"/>
      <c r="P28" s="1084"/>
      <c r="Q28" s="1085">
        <v>1842</v>
      </c>
      <c r="R28" s="1086"/>
      <c r="S28" s="1086"/>
      <c r="T28" s="1086"/>
      <c r="U28" s="1086"/>
      <c r="V28" s="1086">
        <v>1788</v>
      </c>
      <c r="W28" s="1086"/>
      <c r="X28" s="1086"/>
      <c r="Y28" s="1086"/>
      <c r="Z28" s="1086"/>
      <c r="AA28" s="1086">
        <v>53</v>
      </c>
      <c r="AB28" s="1086"/>
      <c r="AC28" s="1086"/>
      <c r="AD28" s="1086"/>
      <c r="AE28" s="1087"/>
      <c r="AF28" s="1088">
        <v>53</v>
      </c>
      <c r="AG28" s="1086"/>
      <c r="AH28" s="1086"/>
      <c r="AI28" s="1086"/>
      <c r="AJ28" s="1089"/>
      <c r="AK28" s="1077">
        <v>179</v>
      </c>
      <c r="AL28" s="1078"/>
      <c r="AM28" s="1078"/>
      <c r="AN28" s="1078"/>
      <c r="AO28" s="1078"/>
      <c r="AP28" s="1078"/>
      <c r="AQ28" s="1078"/>
      <c r="AR28" s="1078"/>
      <c r="AS28" s="1078"/>
      <c r="AT28" s="1078"/>
      <c r="AU28" s="1078"/>
      <c r="AV28" s="1078"/>
      <c r="AW28" s="1078"/>
      <c r="AX28" s="1078"/>
      <c r="AY28" s="1078"/>
      <c r="AZ28" s="1079"/>
      <c r="BA28" s="1079"/>
      <c r="BB28" s="1079"/>
      <c r="BC28" s="1079"/>
      <c r="BD28" s="1079"/>
      <c r="BE28" s="1080"/>
      <c r="BF28" s="1080"/>
      <c r="BG28" s="1080"/>
      <c r="BH28" s="1080"/>
      <c r="BI28" s="1081"/>
      <c r="BJ28" s="226"/>
      <c r="BK28" s="226"/>
      <c r="BL28" s="226"/>
      <c r="BM28" s="226"/>
      <c r="BN28" s="226"/>
      <c r="BO28" s="235"/>
      <c r="BP28" s="235"/>
      <c r="BQ28" s="232">
        <v>22</v>
      </c>
      <c r="BR28" s="233"/>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24"/>
    </row>
    <row r="29" spans="1:131" ht="26.25" customHeight="1" x14ac:dyDescent="0.2">
      <c r="A29" s="236">
        <v>2</v>
      </c>
      <c r="B29" s="1065" t="s">
        <v>418</v>
      </c>
      <c r="C29" s="1066"/>
      <c r="D29" s="1066"/>
      <c r="E29" s="1066"/>
      <c r="F29" s="1066"/>
      <c r="G29" s="1066"/>
      <c r="H29" s="1066"/>
      <c r="I29" s="1066"/>
      <c r="J29" s="1066"/>
      <c r="K29" s="1066"/>
      <c r="L29" s="1066"/>
      <c r="M29" s="1066"/>
      <c r="N29" s="1066"/>
      <c r="O29" s="1066"/>
      <c r="P29" s="1067"/>
      <c r="Q29" s="1073">
        <v>2299</v>
      </c>
      <c r="R29" s="1074"/>
      <c r="S29" s="1074"/>
      <c r="T29" s="1074"/>
      <c r="U29" s="1074"/>
      <c r="V29" s="1074">
        <v>2205</v>
      </c>
      <c r="W29" s="1074"/>
      <c r="X29" s="1074"/>
      <c r="Y29" s="1074"/>
      <c r="Z29" s="1074"/>
      <c r="AA29" s="1074">
        <v>94</v>
      </c>
      <c r="AB29" s="1074"/>
      <c r="AC29" s="1074"/>
      <c r="AD29" s="1074"/>
      <c r="AE29" s="1075"/>
      <c r="AF29" s="1070">
        <v>94</v>
      </c>
      <c r="AG29" s="1071"/>
      <c r="AH29" s="1071"/>
      <c r="AI29" s="1071"/>
      <c r="AJ29" s="1072"/>
      <c r="AK29" s="1015">
        <v>335</v>
      </c>
      <c r="AL29" s="1006"/>
      <c r="AM29" s="1006"/>
      <c r="AN29" s="1006"/>
      <c r="AO29" s="1006"/>
      <c r="AP29" s="1006"/>
      <c r="AQ29" s="1006"/>
      <c r="AR29" s="1006"/>
      <c r="AS29" s="1006"/>
      <c r="AT29" s="1006"/>
      <c r="AU29" s="1006"/>
      <c r="AV29" s="1006"/>
      <c r="AW29" s="1006"/>
      <c r="AX29" s="1006"/>
      <c r="AY29" s="1006"/>
      <c r="AZ29" s="1076"/>
      <c r="BA29" s="1076"/>
      <c r="BB29" s="1076"/>
      <c r="BC29" s="1076"/>
      <c r="BD29" s="1076"/>
      <c r="BE29" s="1007"/>
      <c r="BF29" s="1007"/>
      <c r="BG29" s="1007"/>
      <c r="BH29" s="1007"/>
      <c r="BI29" s="1008"/>
      <c r="BJ29" s="226"/>
      <c r="BK29" s="226"/>
      <c r="BL29" s="226"/>
      <c r="BM29" s="226"/>
      <c r="BN29" s="226"/>
      <c r="BO29" s="235"/>
      <c r="BP29" s="235"/>
      <c r="BQ29" s="232">
        <v>23</v>
      </c>
      <c r="BR29" s="233"/>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24"/>
    </row>
    <row r="30" spans="1:131" ht="26.25" customHeight="1" x14ac:dyDescent="0.2">
      <c r="A30" s="236">
        <v>3</v>
      </c>
      <c r="B30" s="1065" t="s">
        <v>419</v>
      </c>
      <c r="C30" s="1066"/>
      <c r="D30" s="1066"/>
      <c r="E30" s="1066"/>
      <c r="F30" s="1066"/>
      <c r="G30" s="1066"/>
      <c r="H30" s="1066"/>
      <c r="I30" s="1066"/>
      <c r="J30" s="1066"/>
      <c r="K30" s="1066"/>
      <c r="L30" s="1066"/>
      <c r="M30" s="1066"/>
      <c r="N30" s="1066"/>
      <c r="O30" s="1066"/>
      <c r="P30" s="1067"/>
      <c r="Q30" s="1073">
        <v>201</v>
      </c>
      <c r="R30" s="1074"/>
      <c r="S30" s="1074"/>
      <c r="T30" s="1074"/>
      <c r="U30" s="1074"/>
      <c r="V30" s="1074">
        <v>200</v>
      </c>
      <c r="W30" s="1074"/>
      <c r="X30" s="1074"/>
      <c r="Y30" s="1074"/>
      <c r="Z30" s="1074"/>
      <c r="AA30" s="1074">
        <v>1</v>
      </c>
      <c r="AB30" s="1074"/>
      <c r="AC30" s="1074"/>
      <c r="AD30" s="1074"/>
      <c r="AE30" s="1075"/>
      <c r="AF30" s="1070">
        <v>1</v>
      </c>
      <c r="AG30" s="1071"/>
      <c r="AH30" s="1071"/>
      <c r="AI30" s="1071"/>
      <c r="AJ30" s="1072"/>
      <c r="AK30" s="1015">
        <v>60</v>
      </c>
      <c r="AL30" s="1006"/>
      <c r="AM30" s="1006"/>
      <c r="AN30" s="1006"/>
      <c r="AO30" s="1006"/>
      <c r="AP30" s="1006"/>
      <c r="AQ30" s="1006"/>
      <c r="AR30" s="1006"/>
      <c r="AS30" s="1006"/>
      <c r="AT30" s="1006"/>
      <c r="AU30" s="1006"/>
      <c r="AV30" s="1006"/>
      <c r="AW30" s="1006"/>
      <c r="AX30" s="1006"/>
      <c r="AY30" s="1006"/>
      <c r="AZ30" s="1076"/>
      <c r="BA30" s="1076"/>
      <c r="BB30" s="1076"/>
      <c r="BC30" s="1076"/>
      <c r="BD30" s="1076"/>
      <c r="BE30" s="1007"/>
      <c r="BF30" s="1007"/>
      <c r="BG30" s="1007"/>
      <c r="BH30" s="1007"/>
      <c r="BI30" s="1008"/>
      <c r="BJ30" s="226"/>
      <c r="BK30" s="226"/>
      <c r="BL30" s="226"/>
      <c r="BM30" s="226"/>
      <c r="BN30" s="226"/>
      <c r="BO30" s="235"/>
      <c r="BP30" s="235"/>
      <c r="BQ30" s="232">
        <v>24</v>
      </c>
      <c r="BR30" s="233"/>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24"/>
    </row>
    <row r="31" spans="1:131" ht="26.25" customHeight="1" x14ac:dyDescent="0.2">
      <c r="A31" s="236">
        <v>4</v>
      </c>
      <c r="B31" s="1065" t="s">
        <v>420</v>
      </c>
      <c r="C31" s="1066"/>
      <c r="D31" s="1066"/>
      <c r="E31" s="1066"/>
      <c r="F31" s="1066"/>
      <c r="G31" s="1066"/>
      <c r="H31" s="1066"/>
      <c r="I31" s="1066"/>
      <c r="J31" s="1066"/>
      <c r="K31" s="1066"/>
      <c r="L31" s="1066"/>
      <c r="M31" s="1066"/>
      <c r="N31" s="1066"/>
      <c r="O31" s="1066"/>
      <c r="P31" s="1067"/>
      <c r="Q31" s="1073">
        <v>459</v>
      </c>
      <c r="R31" s="1074"/>
      <c r="S31" s="1074"/>
      <c r="T31" s="1074"/>
      <c r="U31" s="1074"/>
      <c r="V31" s="1074">
        <v>435</v>
      </c>
      <c r="W31" s="1074"/>
      <c r="X31" s="1074"/>
      <c r="Y31" s="1074"/>
      <c r="Z31" s="1074"/>
      <c r="AA31" s="1074">
        <v>24</v>
      </c>
      <c r="AB31" s="1074"/>
      <c r="AC31" s="1074"/>
      <c r="AD31" s="1074"/>
      <c r="AE31" s="1075"/>
      <c r="AF31" s="1070">
        <v>848</v>
      </c>
      <c r="AG31" s="1071"/>
      <c r="AH31" s="1071"/>
      <c r="AI31" s="1071"/>
      <c r="AJ31" s="1072"/>
      <c r="AK31" s="1015">
        <v>10</v>
      </c>
      <c r="AL31" s="1006"/>
      <c r="AM31" s="1006"/>
      <c r="AN31" s="1006"/>
      <c r="AO31" s="1006"/>
      <c r="AP31" s="1006">
        <v>369</v>
      </c>
      <c r="AQ31" s="1006"/>
      <c r="AR31" s="1006"/>
      <c r="AS31" s="1006"/>
      <c r="AT31" s="1006"/>
      <c r="AU31" s="1006"/>
      <c r="AV31" s="1006"/>
      <c r="AW31" s="1006"/>
      <c r="AX31" s="1006"/>
      <c r="AY31" s="1006"/>
      <c r="AZ31" s="1076"/>
      <c r="BA31" s="1076"/>
      <c r="BB31" s="1076"/>
      <c r="BC31" s="1076"/>
      <c r="BD31" s="1076"/>
      <c r="BE31" s="1007" t="s">
        <v>421</v>
      </c>
      <c r="BF31" s="1007"/>
      <c r="BG31" s="1007"/>
      <c r="BH31" s="1007"/>
      <c r="BI31" s="1008"/>
      <c r="BJ31" s="226"/>
      <c r="BK31" s="226"/>
      <c r="BL31" s="226"/>
      <c r="BM31" s="226"/>
      <c r="BN31" s="226"/>
      <c r="BO31" s="235"/>
      <c r="BP31" s="235"/>
      <c r="BQ31" s="232">
        <v>25</v>
      </c>
      <c r="BR31" s="233"/>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24"/>
    </row>
    <row r="32" spans="1:131" ht="26.25" customHeight="1" x14ac:dyDescent="0.2">
      <c r="A32" s="236">
        <v>5</v>
      </c>
      <c r="B32" s="1065" t="s">
        <v>422</v>
      </c>
      <c r="C32" s="1066"/>
      <c r="D32" s="1066"/>
      <c r="E32" s="1066"/>
      <c r="F32" s="1066"/>
      <c r="G32" s="1066"/>
      <c r="H32" s="1066"/>
      <c r="I32" s="1066"/>
      <c r="J32" s="1066"/>
      <c r="K32" s="1066"/>
      <c r="L32" s="1066"/>
      <c r="M32" s="1066"/>
      <c r="N32" s="1066"/>
      <c r="O32" s="1066"/>
      <c r="P32" s="1067"/>
      <c r="Q32" s="1073">
        <v>604</v>
      </c>
      <c r="R32" s="1074"/>
      <c r="S32" s="1074"/>
      <c r="T32" s="1074"/>
      <c r="U32" s="1074"/>
      <c r="V32" s="1074">
        <v>604</v>
      </c>
      <c r="W32" s="1074"/>
      <c r="X32" s="1074"/>
      <c r="Y32" s="1074"/>
      <c r="Z32" s="1074"/>
      <c r="AA32" s="1074">
        <v>0</v>
      </c>
      <c r="AB32" s="1074"/>
      <c r="AC32" s="1074"/>
      <c r="AD32" s="1074"/>
      <c r="AE32" s="1075"/>
      <c r="AF32" s="1070">
        <v>124</v>
      </c>
      <c r="AG32" s="1071"/>
      <c r="AH32" s="1071"/>
      <c r="AI32" s="1071"/>
      <c r="AJ32" s="1072"/>
      <c r="AK32" s="1015">
        <v>133</v>
      </c>
      <c r="AL32" s="1006"/>
      <c r="AM32" s="1006"/>
      <c r="AN32" s="1006"/>
      <c r="AO32" s="1006"/>
      <c r="AP32" s="1006">
        <v>1946</v>
      </c>
      <c r="AQ32" s="1006"/>
      <c r="AR32" s="1006"/>
      <c r="AS32" s="1006"/>
      <c r="AT32" s="1006"/>
      <c r="AU32" s="1006"/>
      <c r="AV32" s="1006"/>
      <c r="AW32" s="1006"/>
      <c r="AX32" s="1006"/>
      <c r="AY32" s="1006"/>
      <c r="AZ32" s="1076"/>
      <c r="BA32" s="1076"/>
      <c r="BB32" s="1076"/>
      <c r="BC32" s="1076"/>
      <c r="BD32" s="1076"/>
      <c r="BE32" s="1007" t="s">
        <v>423</v>
      </c>
      <c r="BF32" s="1007"/>
      <c r="BG32" s="1007"/>
      <c r="BH32" s="1007"/>
      <c r="BI32" s="1008"/>
      <c r="BJ32" s="226"/>
      <c r="BK32" s="226"/>
      <c r="BL32" s="226"/>
      <c r="BM32" s="226"/>
      <c r="BN32" s="226"/>
      <c r="BO32" s="235"/>
      <c r="BP32" s="235"/>
      <c r="BQ32" s="232">
        <v>26</v>
      </c>
      <c r="BR32" s="233"/>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24"/>
    </row>
    <row r="33" spans="1:131" ht="26.25" customHeight="1" x14ac:dyDescent="0.2">
      <c r="A33" s="236">
        <v>6</v>
      </c>
      <c r="B33" s="1065" t="s">
        <v>424</v>
      </c>
      <c r="C33" s="1066"/>
      <c r="D33" s="1066"/>
      <c r="E33" s="1066"/>
      <c r="F33" s="1066"/>
      <c r="G33" s="1066"/>
      <c r="H33" s="1066"/>
      <c r="I33" s="1066"/>
      <c r="J33" s="1066"/>
      <c r="K33" s="1066"/>
      <c r="L33" s="1066"/>
      <c r="M33" s="1066"/>
      <c r="N33" s="1066"/>
      <c r="O33" s="1066"/>
      <c r="P33" s="1067"/>
      <c r="Q33" s="1073">
        <v>64</v>
      </c>
      <c r="R33" s="1074"/>
      <c r="S33" s="1074"/>
      <c r="T33" s="1074"/>
      <c r="U33" s="1074"/>
      <c r="V33" s="1074">
        <v>64</v>
      </c>
      <c r="W33" s="1074"/>
      <c r="X33" s="1074"/>
      <c r="Y33" s="1074"/>
      <c r="Z33" s="1074"/>
      <c r="AA33" s="1074">
        <v>0</v>
      </c>
      <c r="AB33" s="1074"/>
      <c r="AC33" s="1074"/>
      <c r="AD33" s="1074"/>
      <c r="AE33" s="1075"/>
      <c r="AF33" s="1070" t="s">
        <v>608</v>
      </c>
      <c r="AG33" s="1071"/>
      <c r="AH33" s="1071"/>
      <c r="AI33" s="1071"/>
      <c r="AJ33" s="1072"/>
      <c r="AK33" s="1015">
        <v>47</v>
      </c>
      <c r="AL33" s="1006"/>
      <c r="AM33" s="1006"/>
      <c r="AN33" s="1006"/>
      <c r="AO33" s="1006"/>
      <c r="AP33" s="1006">
        <v>363</v>
      </c>
      <c r="AQ33" s="1006"/>
      <c r="AR33" s="1006"/>
      <c r="AS33" s="1006"/>
      <c r="AT33" s="1006"/>
      <c r="AU33" s="1006"/>
      <c r="AV33" s="1006"/>
      <c r="AW33" s="1006"/>
      <c r="AX33" s="1006"/>
      <c r="AY33" s="1006"/>
      <c r="AZ33" s="1076"/>
      <c r="BA33" s="1076"/>
      <c r="BB33" s="1076"/>
      <c r="BC33" s="1076"/>
      <c r="BD33" s="1076"/>
      <c r="BE33" s="1007" t="s">
        <v>425</v>
      </c>
      <c r="BF33" s="1007"/>
      <c r="BG33" s="1007"/>
      <c r="BH33" s="1007"/>
      <c r="BI33" s="1008"/>
      <c r="BJ33" s="226"/>
      <c r="BK33" s="226"/>
      <c r="BL33" s="226"/>
      <c r="BM33" s="226"/>
      <c r="BN33" s="226"/>
      <c r="BO33" s="235"/>
      <c r="BP33" s="235"/>
      <c r="BQ33" s="232">
        <v>27</v>
      </c>
      <c r="BR33" s="233"/>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24"/>
    </row>
    <row r="34" spans="1:131" ht="26.25" customHeight="1" x14ac:dyDescent="0.2">
      <c r="A34" s="236">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26"/>
      <c r="BK34" s="226"/>
      <c r="BL34" s="226"/>
      <c r="BM34" s="226"/>
      <c r="BN34" s="226"/>
      <c r="BO34" s="235"/>
      <c r="BP34" s="235"/>
      <c r="BQ34" s="232">
        <v>28</v>
      </c>
      <c r="BR34" s="233"/>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24"/>
    </row>
    <row r="35" spans="1:131" ht="26.25" customHeight="1" x14ac:dyDescent="0.2">
      <c r="A35" s="236">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26"/>
      <c r="BK35" s="226"/>
      <c r="BL35" s="226"/>
      <c r="BM35" s="226"/>
      <c r="BN35" s="226"/>
      <c r="BO35" s="235"/>
      <c r="BP35" s="235"/>
      <c r="BQ35" s="232">
        <v>29</v>
      </c>
      <c r="BR35" s="233"/>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24"/>
    </row>
    <row r="36" spans="1:131" ht="26.25" customHeight="1" x14ac:dyDescent="0.2">
      <c r="A36" s="236">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26"/>
      <c r="BK36" s="226"/>
      <c r="BL36" s="226"/>
      <c r="BM36" s="226"/>
      <c r="BN36" s="226"/>
      <c r="BO36" s="235"/>
      <c r="BP36" s="235"/>
      <c r="BQ36" s="232">
        <v>30</v>
      </c>
      <c r="BR36" s="233"/>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24"/>
    </row>
    <row r="37" spans="1:131" ht="26.25" customHeight="1" x14ac:dyDescent="0.2">
      <c r="A37" s="236">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26"/>
      <c r="BK37" s="226"/>
      <c r="BL37" s="226"/>
      <c r="BM37" s="226"/>
      <c r="BN37" s="226"/>
      <c r="BO37" s="235"/>
      <c r="BP37" s="235"/>
      <c r="BQ37" s="232">
        <v>31</v>
      </c>
      <c r="BR37" s="233"/>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24"/>
    </row>
    <row r="38" spans="1:131" ht="26.25" customHeight="1" x14ac:dyDescent="0.2">
      <c r="A38" s="236">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26"/>
      <c r="BK38" s="226"/>
      <c r="BL38" s="226"/>
      <c r="BM38" s="226"/>
      <c r="BN38" s="226"/>
      <c r="BO38" s="235"/>
      <c r="BP38" s="235"/>
      <c r="BQ38" s="232">
        <v>32</v>
      </c>
      <c r="BR38" s="233"/>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24"/>
    </row>
    <row r="39" spans="1:131" ht="26.25" customHeight="1" x14ac:dyDescent="0.2">
      <c r="A39" s="236">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26"/>
      <c r="BK39" s="226"/>
      <c r="BL39" s="226"/>
      <c r="BM39" s="226"/>
      <c r="BN39" s="226"/>
      <c r="BO39" s="235"/>
      <c r="BP39" s="235"/>
      <c r="BQ39" s="232">
        <v>33</v>
      </c>
      <c r="BR39" s="233"/>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24"/>
    </row>
    <row r="40" spans="1:131" ht="26.25" customHeight="1" x14ac:dyDescent="0.2">
      <c r="A40" s="232">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26"/>
      <c r="BK40" s="226"/>
      <c r="BL40" s="226"/>
      <c r="BM40" s="226"/>
      <c r="BN40" s="226"/>
      <c r="BO40" s="235"/>
      <c r="BP40" s="235"/>
      <c r="BQ40" s="232">
        <v>34</v>
      </c>
      <c r="BR40" s="233"/>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24"/>
    </row>
    <row r="41" spans="1:131" ht="26.25" customHeight="1" x14ac:dyDescent="0.2">
      <c r="A41" s="232">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26"/>
      <c r="BK41" s="226"/>
      <c r="BL41" s="226"/>
      <c r="BM41" s="226"/>
      <c r="BN41" s="226"/>
      <c r="BO41" s="235"/>
      <c r="BP41" s="235"/>
      <c r="BQ41" s="232">
        <v>35</v>
      </c>
      <c r="BR41" s="233"/>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24"/>
    </row>
    <row r="42" spans="1:131" ht="26.25" customHeight="1" x14ac:dyDescent="0.2">
      <c r="A42" s="232">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26"/>
      <c r="BK42" s="226"/>
      <c r="BL42" s="226"/>
      <c r="BM42" s="226"/>
      <c r="BN42" s="226"/>
      <c r="BO42" s="235"/>
      <c r="BP42" s="235"/>
      <c r="BQ42" s="232">
        <v>36</v>
      </c>
      <c r="BR42" s="233"/>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24"/>
    </row>
    <row r="43" spans="1:131" ht="26.25" customHeight="1" x14ac:dyDescent="0.2">
      <c r="A43" s="232">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26"/>
      <c r="BK43" s="226"/>
      <c r="BL43" s="226"/>
      <c r="BM43" s="226"/>
      <c r="BN43" s="226"/>
      <c r="BO43" s="235"/>
      <c r="BP43" s="235"/>
      <c r="BQ43" s="232">
        <v>37</v>
      </c>
      <c r="BR43" s="233"/>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24"/>
    </row>
    <row r="44" spans="1:131" ht="26.25" customHeight="1" x14ac:dyDescent="0.2">
      <c r="A44" s="232">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26"/>
      <c r="BK44" s="226"/>
      <c r="BL44" s="226"/>
      <c r="BM44" s="226"/>
      <c r="BN44" s="226"/>
      <c r="BO44" s="235"/>
      <c r="BP44" s="235"/>
      <c r="BQ44" s="232">
        <v>38</v>
      </c>
      <c r="BR44" s="233"/>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24"/>
    </row>
    <row r="45" spans="1:131" ht="26.25" customHeight="1" x14ac:dyDescent="0.2">
      <c r="A45" s="232">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26"/>
      <c r="BK45" s="226"/>
      <c r="BL45" s="226"/>
      <c r="BM45" s="226"/>
      <c r="BN45" s="226"/>
      <c r="BO45" s="235"/>
      <c r="BP45" s="235"/>
      <c r="BQ45" s="232">
        <v>39</v>
      </c>
      <c r="BR45" s="233"/>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24"/>
    </row>
    <row r="46" spans="1:131" ht="26.25" customHeight="1" x14ac:dyDescent="0.2">
      <c r="A46" s="232">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26"/>
      <c r="BK46" s="226"/>
      <c r="BL46" s="226"/>
      <c r="BM46" s="226"/>
      <c r="BN46" s="226"/>
      <c r="BO46" s="235"/>
      <c r="BP46" s="235"/>
      <c r="BQ46" s="232">
        <v>40</v>
      </c>
      <c r="BR46" s="233"/>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24"/>
    </row>
    <row r="47" spans="1:131" ht="26.25" customHeight="1" x14ac:dyDescent="0.2">
      <c r="A47" s="232">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26"/>
      <c r="BK47" s="226"/>
      <c r="BL47" s="226"/>
      <c r="BM47" s="226"/>
      <c r="BN47" s="226"/>
      <c r="BO47" s="235"/>
      <c r="BP47" s="235"/>
      <c r="BQ47" s="232">
        <v>41</v>
      </c>
      <c r="BR47" s="233"/>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24"/>
    </row>
    <row r="48" spans="1:131" ht="26.25" customHeight="1" x14ac:dyDescent="0.2">
      <c r="A48" s="232">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26"/>
      <c r="BK48" s="226"/>
      <c r="BL48" s="226"/>
      <c r="BM48" s="226"/>
      <c r="BN48" s="226"/>
      <c r="BO48" s="235"/>
      <c r="BP48" s="235"/>
      <c r="BQ48" s="232">
        <v>42</v>
      </c>
      <c r="BR48" s="233"/>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24"/>
    </row>
    <row r="49" spans="1:131" ht="26.25" customHeight="1" x14ac:dyDescent="0.2">
      <c r="A49" s="232">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26"/>
      <c r="BK49" s="226"/>
      <c r="BL49" s="226"/>
      <c r="BM49" s="226"/>
      <c r="BN49" s="226"/>
      <c r="BO49" s="235"/>
      <c r="BP49" s="235"/>
      <c r="BQ49" s="232">
        <v>43</v>
      </c>
      <c r="BR49" s="233"/>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24"/>
    </row>
    <row r="50" spans="1:131" ht="26.25" customHeight="1" x14ac:dyDescent="0.2">
      <c r="A50" s="232">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26"/>
      <c r="BK50" s="226"/>
      <c r="BL50" s="226"/>
      <c r="BM50" s="226"/>
      <c r="BN50" s="226"/>
      <c r="BO50" s="235"/>
      <c r="BP50" s="235"/>
      <c r="BQ50" s="232">
        <v>44</v>
      </c>
      <c r="BR50" s="233"/>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24"/>
    </row>
    <row r="51" spans="1:131" ht="26.25" customHeight="1" x14ac:dyDescent="0.2">
      <c r="A51" s="232">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26"/>
      <c r="BK51" s="226"/>
      <c r="BL51" s="226"/>
      <c r="BM51" s="226"/>
      <c r="BN51" s="226"/>
      <c r="BO51" s="235"/>
      <c r="BP51" s="235"/>
      <c r="BQ51" s="232">
        <v>45</v>
      </c>
      <c r="BR51" s="233"/>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24"/>
    </row>
    <row r="52" spans="1:131" ht="26.25" customHeight="1" x14ac:dyDescent="0.2">
      <c r="A52" s="232">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26"/>
      <c r="BK52" s="226"/>
      <c r="BL52" s="226"/>
      <c r="BM52" s="226"/>
      <c r="BN52" s="226"/>
      <c r="BO52" s="235"/>
      <c r="BP52" s="235"/>
      <c r="BQ52" s="232">
        <v>46</v>
      </c>
      <c r="BR52" s="233"/>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24"/>
    </row>
    <row r="53" spans="1:131" ht="26.25" customHeight="1" x14ac:dyDescent="0.2">
      <c r="A53" s="232">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26"/>
      <c r="BK53" s="226"/>
      <c r="BL53" s="226"/>
      <c r="BM53" s="226"/>
      <c r="BN53" s="226"/>
      <c r="BO53" s="235"/>
      <c r="BP53" s="235"/>
      <c r="BQ53" s="232">
        <v>47</v>
      </c>
      <c r="BR53" s="233"/>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24"/>
    </row>
    <row r="54" spans="1:131" ht="26.25" customHeight="1" x14ac:dyDescent="0.2">
      <c r="A54" s="232">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26"/>
      <c r="BK54" s="226"/>
      <c r="BL54" s="226"/>
      <c r="BM54" s="226"/>
      <c r="BN54" s="226"/>
      <c r="BO54" s="235"/>
      <c r="BP54" s="235"/>
      <c r="BQ54" s="232">
        <v>48</v>
      </c>
      <c r="BR54" s="233"/>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24"/>
    </row>
    <row r="55" spans="1:131" ht="26.25" customHeight="1" x14ac:dyDescent="0.2">
      <c r="A55" s="232">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26"/>
      <c r="BK55" s="226"/>
      <c r="BL55" s="226"/>
      <c r="BM55" s="226"/>
      <c r="BN55" s="226"/>
      <c r="BO55" s="235"/>
      <c r="BP55" s="235"/>
      <c r="BQ55" s="232">
        <v>49</v>
      </c>
      <c r="BR55" s="233"/>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24"/>
    </row>
    <row r="56" spans="1:131" ht="26.25" customHeight="1" x14ac:dyDescent="0.2">
      <c r="A56" s="232">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26"/>
      <c r="BK56" s="226"/>
      <c r="BL56" s="226"/>
      <c r="BM56" s="226"/>
      <c r="BN56" s="226"/>
      <c r="BO56" s="235"/>
      <c r="BP56" s="235"/>
      <c r="BQ56" s="232">
        <v>50</v>
      </c>
      <c r="BR56" s="233"/>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24"/>
    </row>
    <row r="57" spans="1:131" ht="26.25" customHeight="1" x14ac:dyDescent="0.2">
      <c r="A57" s="232">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26"/>
      <c r="BK57" s="226"/>
      <c r="BL57" s="226"/>
      <c r="BM57" s="226"/>
      <c r="BN57" s="226"/>
      <c r="BO57" s="235"/>
      <c r="BP57" s="235"/>
      <c r="BQ57" s="232">
        <v>51</v>
      </c>
      <c r="BR57" s="233"/>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24"/>
    </row>
    <row r="58" spans="1:131" ht="26.25" customHeight="1" x14ac:dyDescent="0.2">
      <c r="A58" s="232">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26"/>
      <c r="BK58" s="226"/>
      <c r="BL58" s="226"/>
      <c r="BM58" s="226"/>
      <c r="BN58" s="226"/>
      <c r="BO58" s="235"/>
      <c r="BP58" s="235"/>
      <c r="BQ58" s="232">
        <v>52</v>
      </c>
      <c r="BR58" s="233"/>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24"/>
    </row>
    <row r="59" spans="1:131" ht="26.25" customHeight="1" x14ac:dyDescent="0.2">
      <c r="A59" s="232">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26"/>
      <c r="BK59" s="226"/>
      <c r="BL59" s="226"/>
      <c r="BM59" s="226"/>
      <c r="BN59" s="226"/>
      <c r="BO59" s="235"/>
      <c r="BP59" s="235"/>
      <c r="BQ59" s="232">
        <v>53</v>
      </c>
      <c r="BR59" s="233"/>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24"/>
    </row>
    <row r="60" spans="1:131" ht="26.25" customHeight="1" x14ac:dyDescent="0.2">
      <c r="A60" s="232">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26"/>
      <c r="BK60" s="226"/>
      <c r="BL60" s="226"/>
      <c r="BM60" s="226"/>
      <c r="BN60" s="226"/>
      <c r="BO60" s="235"/>
      <c r="BP60" s="235"/>
      <c r="BQ60" s="232">
        <v>54</v>
      </c>
      <c r="BR60" s="233"/>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24"/>
    </row>
    <row r="61" spans="1:131" ht="26.25" customHeight="1" thickBot="1" x14ac:dyDescent="0.25">
      <c r="A61" s="232">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26"/>
      <c r="BK61" s="226"/>
      <c r="BL61" s="226"/>
      <c r="BM61" s="226"/>
      <c r="BN61" s="226"/>
      <c r="BO61" s="235"/>
      <c r="BP61" s="235"/>
      <c r="BQ61" s="232">
        <v>55</v>
      </c>
      <c r="BR61" s="233"/>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24"/>
    </row>
    <row r="62" spans="1:131" ht="26.25" customHeight="1" x14ac:dyDescent="0.2">
      <c r="A62" s="232">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426</v>
      </c>
      <c r="BK62" s="1063"/>
      <c r="BL62" s="1063"/>
      <c r="BM62" s="1063"/>
      <c r="BN62" s="1064"/>
      <c r="BO62" s="235"/>
      <c r="BP62" s="235"/>
      <c r="BQ62" s="232">
        <v>56</v>
      </c>
      <c r="BR62" s="233"/>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24"/>
    </row>
    <row r="63" spans="1:131" ht="26.25" customHeight="1" thickBot="1" x14ac:dyDescent="0.25">
      <c r="A63" s="234" t="s">
        <v>405</v>
      </c>
      <c r="B63" s="972" t="s">
        <v>427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1119</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428</v>
      </c>
      <c r="BK63" s="988"/>
      <c r="BL63" s="988"/>
      <c r="BM63" s="988"/>
      <c r="BN63" s="1054"/>
      <c r="BO63" s="235"/>
      <c r="BP63" s="235"/>
      <c r="BQ63" s="232">
        <v>57</v>
      </c>
      <c r="BR63" s="233"/>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24"/>
    </row>
    <row r="65" spans="1:131" ht="26.25" customHeight="1" thickBot="1" x14ac:dyDescent="0.25">
      <c r="A65" s="226" t="s">
        <v>429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24"/>
    </row>
    <row r="66" spans="1:131" ht="26.25" customHeight="1" x14ac:dyDescent="0.2">
      <c r="A66" s="1030" t="s">
        <v>430</v>
      </c>
      <c r="B66" s="1031"/>
      <c r="C66" s="1031"/>
      <c r="D66" s="1031"/>
      <c r="E66" s="1031"/>
      <c r="F66" s="1031"/>
      <c r="G66" s="1031"/>
      <c r="H66" s="1031"/>
      <c r="I66" s="1031"/>
      <c r="J66" s="1031"/>
      <c r="K66" s="1031"/>
      <c r="L66" s="1031"/>
      <c r="M66" s="1031"/>
      <c r="N66" s="1031"/>
      <c r="O66" s="1031"/>
      <c r="P66" s="1032"/>
      <c r="Q66" s="1036" t="s">
        <v>409</v>
      </c>
      <c r="R66" s="1037"/>
      <c r="S66" s="1037"/>
      <c r="T66" s="1037"/>
      <c r="U66" s="1038"/>
      <c r="V66" s="1036" t="s">
        <v>431</v>
      </c>
      <c r="W66" s="1037"/>
      <c r="X66" s="1037"/>
      <c r="Y66" s="1037"/>
      <c r="Z66" s="1038"/>
      <c r="AA66" s="1036" t="s">
        <v>432</v>
      </c>
      <c r="AB66" s="1037"/>
      <c r="AC66" s="1037"/>
      <c r="AD66" s="1037"/>
      <c r="AE66" s="1038"/>
      <c r="AF66" s="1042" t="s">
        <v>433</v>
      </c>
      <c r="AG66" s="1043"/>
      <c r="AH66" s="1043"/>
      <c r="AI66" s="1043"/>
      <c r="AJ66" s="1044"/>
      <c r="AK66" s="1036" t="s">
        <v>413</v>
      </c>
      <c r="AL66" s="1031"/>
      <c r="AM66" s="1031"/>
      <c r="AN66" s="1031"/>
      <c r="AO66" s="1032"/>
      <c r="AP66" s="1036" t="s">
        <v>434</v>
      </c>
      <c r="AQ66" s="1037"/>
      <c r="AR66" s="1037"/>
      <c r="AS66" s="1037"/>
      <c r="AT66" s="1038"/>
      <c r="AU66" s="1036" t="s">
        <v>435</v>
      </c>
      <c r="AV66" s="1037"/>
      <c r="AW66" s="1037"/>
      <c r="AX66" s="1037"/>
      <c r="AY66" s="1038"/>
      <c r="AZ66" s="1036" t="s">
        <v>392</v>
      </c>
      <c r="BA66" s="1037"/>
      <c r="BB66" s="1037"/>
      <c r="BC66" s="1037"/>
      <c r="BD66" s="1050"/>
      <c r="BE66" s="235"/>
      <c r="BF66" s="235"/>
      <c r="BG66" s="235"/>
      <c r="BH66" s="235"/>
      <c r="BI66" s="235"/>
      <c r="BJ66" s="235"/>
      <c r="BK66" s="235"/>
      <c r="BL66" s="235"/>
      <c r="BM66" s="235"/>
      <c r="BN66" s="235"/>
      <c r="BO66" s="235"/>
      <c r="BP66" s="235"/>
      <c r="BQ66" s="232">
        <v>60</v>
      </c>
      <c r="BR66" s="237"/>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24"/>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35"/>
      <c r="BF67" s="235"/>
      <c r="BG67" s="235"/>
      <c r="BH67" s="235"/>
      <c r="BI67" s="235"/>
      <c r="BJ67" s="235"/>
      <c r="BK67" s="235"/>
      <c r="BL67" s="235"/>
      <c r="BM67" s="235"/>
      <c r="BN67" s="235"/>
      <c r="BO67" s="235"/>
      <c r="BP67" s="235"/>
      <c r="BQ67" s="232">
        <v>61</v>
      </c>
      <c r="BR67" s="237"/>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24"/>
    </row>
    <row r="68" spans="1:131" ht="26.25" customHeight="1" thickTop="1" x14ac:dyDescent="0.2">
      <c r="A68" s="230">
        <v>1</v>
      </c>
      <c r="B68" s="1020" t="s">
        <v>592</v>
      </c>
      <c r="C68" s="1021"/>
      <c r="D68" s="1021"/>
      <c r="E68" s="1021"/>
      <c r="F68" s="1021"/>
      <c r="G68" s="1021"/>
      <c r="H68" s="1021"/>
      <c r="I68" s="1021"/>
      <c r="J68" s="1021"/>
      <c r="K68" s="1021"/>
      <c r="L68" s="1021"/>
      <c r="M68" s="1021"/>
      <c r="N68" s="1021"/>
      <c r="O68" s="1021"/>
      <c r="P68" s="1022"/>
      <c r="Q68" s="1023">
        <v>8127</v>
      </c>
      <c r="R68" s="1017"/>
      <c r="S68" s="1017"/>
      <c r="T68" s="1017"/>
      <c r="U68" s="1017"/>
      <c r="V68" s="1017">
        <v>8001</v>
      </c>
      <c r="W68" s="1017"/>
      <c r="X68" s="1017"/>
      <c r="Y68" s="1017"/>
      <c r="Z68" s="1017"/>
      <c r="AA68" s="1017">
        <v>126</v>
      </c>
      <c r="AB68" s="1017"/>
      <c r="AC68" s="1017"/>
      <c r="AD68" s="1017"/>
      <c r="AE68" s="1017"/>
      <c r="AF68" s="1017">
        <v>126</v>
      </c>
      <c r="AG68" s="1017"/>
      <c r="AH68" s="1017"/>
      <c r="AI68" s="1017"/>
      <c r="AJ68" s="1017"/>
      <c r="AK68" s="1017">
        <v>1019</v>
      </c>
      <c r="AL68" s="1017"/>
      <c r="AM68" s="1017"/>
      <c r="AN68" s="1017"/>
      <c r="AO68" s="1017"/>
      <c r="AP68" s="1017">
        <v>9118</v>
      </c>
      <c r="AQ68" s="1017"/>
      <c r="AR68" s="1017"/>
      <c r="AS68" s="1017"/>
      <c r="AT68" s="1017"/>
      <c r="AU68" s="1017"/>
      <c r="AV68" s="1017"/>
      <c r="AW68" s="1017"/>
      <c r="AX68" s="1017"/>
      <c r="AY68" s="1017"/>
      <c r="AZ68" s="1018"/>
      <c r="BA68" s="1018"/>
      <c r="BB68" s="1018"/>
      <c r="BC68" s="1018"/>
      <c r="BD68" s="1019"/>
      <c r="BE68" s="235"/>
      <c r="BF68" s="235"/>
      <c r="BG68" s="235"/>
      <c r="BH68" s="235"/>
      <c r="BI68" s="235"/>
      <c r="BJ68" s="235"/>
      <c r="BK68" s="235"/>
      <c r="BL68" s="235"/>
      <c r="BM68" s="235"/>
      <c r="BN68" s="235"/>
      <c r="BO68" s="235"/>
      <c r="BP68" s="235"/>
      <c r="BQ68" s="232">
        <v>62</v>
      </c>
      <c r="BR68" s="237"/>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24"/>
    </row>
    <row r="69" spans="1:131" ht="26.25" customHeight="1" x14ac:dyDescent="0.2">
      <c r="A69" s="232">
        <v>2</v>
      </c>
      <c r="B69" s="1009" t="s">
        <v>593</v>
      </c>
      <c r="C69" s="1010"/>
      <c r="D69" s="1010"/>
      <c r="E69" s="1010"/>
      <c r="F69" s="1010"/>
      <c r="G69" s="1010"/>
      <c r="H69" s="1010"/>
      <c r="I69" s="1010"/>
      <c r="J69" s="1010"/>
      <c r="K69" s="1010"/>
      <c r="L69" s="1010"/>
      <c r="M69" s="1010"/>
      <c r="N69" s="1010"/>
      <c r="O69" s="1010"/>
      <c r="P69" s="1011"/>
      <c r="Q69" s="1012">
        <v>564</v>
      </c>
      <c r="R69" s="1006"/>
      <c r="S69" s="1006"/>
      <c r="T69" s="1006"/>
      <c r="U69" s="1006"/>
      <c r="V69" s="1006">
        <v>483</v>
      </c>
      <c r="W69" s="1006"/>
      <c r="X69" s="1006"/>
      <c r="Y69" s="1006"/>
      <c r="Z69" s="1006"/>
      <c r="AA69" s="1006">
        <v>81</v>
      </c>
      <c r="AB69" s="1006"/>
      <c r="AC69" s="1006"/>
      <c r="AD69" s="1006"/>
      <c r="AE69" s="1006"/>
      <c r="AF69" s="1006">
        <v>1492</v>
      </c>
      <c r="AG69" s="1006"/>
      <c r="AH69" s="1006"/>
      <c r="AI69" s="1006"/>
      <c r="AJ69" s="1006"/>
      <c r="AK69" s="1006" t="s">
        <v>607</v>
      </c>
      <c r="AL69" s="1006"/>
      <c r="AM69" s="1006"/>
      <c r="AN69" s="1006"/>
      <c r="AO69" s="1006"/>
      <c r="AP69" s="1006">
        <v>309</v>
      </c>
      <c r="AQ69" s="1006"/>
      <c r="AR69" s="1006"/>
      <c r="AS69" s="1006"/>
      <c r="AT69" s="1006"/>
      <c r="AU69" s="1006"/>
      <c r="AV69" s="1006"/>
      <c r="AW69" s="1006"/>
      <c r="AX69" s="1006"/>
      <c r="AY69" s="1006"/>
      <c r="AZ69" s="1007"/>
      <c r="BA69" s="1007"/>
      <c r="BB69" s="1007"/>
      <c r="BC69" s="1007"/>
      <c r="BD69" s="1008"/>
      <c r="BE69" s="235"/>
      <c r="BF69" s="235"/>
      <c r="BG69" s="235"/>
      <c r="BH69" s="235"/>
      <c r="BI69" s="235"/>
      <c r="BJ69" s="235"/>
      <c r="BK69" s="235"/>
      <c r="BL69" s="235"/>
      <c r="BM69" s="235"/>
      <c r="BN69" s="235"/>
      <c r="BO69" s="235"/>
      <c r="BP69" s="235"/>
      <c r="BQ69" s="232">
        <v>63</v>
      </c>
      <c r="BR69" s="237"/>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24"/>
    </row>
    <row r="70" spans="1:131" ht="26.25" customHeight="1" x14ac:dyDescent="0.2">
      <c r="A70" s="232">
        <v>3</v>
      </c>
      <c r="B70" s="1009" t="s">
        <v>594</v>
      </c>
      <c r="C70" s="1010"/>
      <c r="D70" s="1010"/>
      <c r="E70" s="1010"/>
      <c r="F70" s="1010"/>
      <c r="G70" s="1010"/>
      <c r="H70" s="1010"/>
      <c r="I70" s="1010"/>
      <c r="J70" s="1010"/>
      <c r="K70" s="1010"/>
      <c r="L70" s="1010"/>
      <c r="M70" s="1010"/>
      <c r="N70" s="1010"/>
      <c r="O70" s="1010"/>
      <c r="P70" s="1011"/>
      <c r="Q70" s="1012">
        <v>6836</v>
      </c>
      <c r="R70" s="1006"/>
      <c r="S70" s="1006"/>
      <c r="T70" s="1006"/>
      <c r="U70" s="1006"/>
      <c r="V70" s="1006">
        <v>5439</v>
      </c>
      <c r="W70" s="1006"/>
      <c r="X70" s="1006"/>
      <c r="Y70" s="1006"/>
      <c r="Z70" s="1006"/>
      <c r="AA70" s="1006">
        <v>1397</v>
      </c>
      <c r="AB70" s="1006"/>
      <c r="AC70" s="1006"/>
      <c r="AD70" s="1006"/>
      <c r="AE70" s="1006"/>
      <c r="AF70" s="1006" t="s">
        <v>609</v>
      </c>
      <c r="AG70" s="1006"/>
      <c r="AH70" s="1006"/>
      <c r="AI70" s="1006"/>
      <c r="AJ70" s="1006"/>
      <c r="AK70" s="1006">
        <v>14</v>
      </c>
      <c r="AL70" s="1006"/>
      <c r="AM70" s="1006"/>
      <c r="AN70" s="1006"/>
      <c r="AO70" s="1006"/>
      <c r="AP70" s="1006" t="s">
        <v>610</v>
      </c>
      <c r="AQ70" s="1006"/>
      <c r="AR70" s="1006"/>
      <c r="AS70" s="1006"/>
      <c r="AT70" s="1006"/>
      <c r="AU70" s="1006"/>
      <c r="AV70" s="1006"/>
      <c r="AW70" s="1006"/>
      <c r="AX70" s="1006"/>
      <c r="AY70" s="1006"/>
      <c r="AZ70" s="1007"/>
      <c r="BA70" s="1007"/>
      <c r="BB70" s="1007"/>
      <c r="BC70" s="1007"/>
      <c r="BD70" s="1008"/>
      <c r="BE70" s="235"/>
      <c r="BF70" s="235"/>
      <c r="BG70" s="235"/>
      <c r="BH70" s="235"/>
      <c r="BI70" s="235"/>
      <c r="BJ70" s="235"/>
      <c r="BK70" s="235"/>
      <c r="BL70" s="235"/>
      <c r="BM70" s="235"/>
      <c r="BN70" s="235"/>
      <c r="BO70" s="235"/>
      <c r="BP70" s="235"/>
      <c r="BQ70" s="232">
        <v>64</v>
      </c>
      <c r="BR70" s="237"/>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24"/>
    </row>
    <row r="71" spans="1:131" ht="26.25" customHeight="1" x14ac:dyDescent="0.2">
      <c r="A71" s="232">
        <v>4</v>
      </c>
      <c r="B71" s="1009" t="s">
        <v>595</v>
      </c>
      <c r="C71" s="1010"/>
      <c r="D71" s="1010"/>
      <c r="E71" s="1010"/>
      <c r="F71" s="1010"/>
      <c r="G71" s="1010"/>
      <c r="H71" s="1010"/>
      <c r="I71" s="1010"/>
      <c r="J71" s="1010"/>
      <c r="K71" s="1010"/>
      <c r="L71" s="1010"/>
      <c r="M71" s="1010"/>
      <c r="N71" s="1010"/>
      <c r="O71" s="1010"/>
      <c r="P71" s="1011"/>
      <c r="Q71" s="1012">
        <v>1548</v>
      </c>
      <c r="R71" s="1006"/>
      <c r="S71" s="1006"/>
      <c r="T71" s="1006"/>
      <c r="U71" s="1006"/>
      <c r="V71" s="1006">
        <v>1547</v>
      </c>
      <c r="W71" s="1006"/>
      <c r="X71" s="1006"/>
      <c r="Y71" s="1006"/>
      <c r="Z71" s="1006"/>
      <c r="AA71" s="1006">
        <v>1</v>
      </c>
      <c r="AB71" s="1006"/>
      <c r="AC71" s="1006"/>
      <c r="AD71" s="1006"/>
      <c r="AE71" s="1006"/>
      <c r="AF71" s="1006" t="s">
        <v>609</v>
      </c>
      <c r="AG71" s="1006"/>
      <c r="AH71" s="1006"/>
      <c r="AI71" s="1006"/>
      <c r="AJ71" s="1006"/>
      <c r="AK71" s="1006" t="s">
        <v>609</v>
      </c>
      <c r="AL71" s="1006"/>
      <c r="AM71" s="1006"/>
      <c r="AN71" s="1006"/>
      <c r="AO71" s="1006"/>
      <c r="AP71" s="1006" t="s">
        <v>610</v>
      </c>
      <c r="AQ71" s="1006"/>
      <c r="AR71" s="1006"/>
      <c r="AS71" s="1006"/>
      <c r="AT71" s="1006"/>
      <c r="AU71" s="1006"/>
      <c r="AV71" s="1006"/>
      <c r="AW71" s="1006"/>
      <c r="AX71" s="1006"/>
      <c r="AY71" s="1006"/>
      <c r="AZ71" s="1007"/>
      <c r="BA71" s="1007"/>
      <c r="BB71" s="1007"/>
      <c r="BC71" s="1007"/>
      <c r="BD71" s="1008"/>
      <c r="BE71" s="235"/>
      <c r="BF71" s="235"/>
      <c r="BG71" s="235"/>
      <c r="BH71" s="235"/>
      <c r="BI71" s="235"/>
      <c r="BJ71" s="235"/>
      <c r="BK71" s="235"/>
      <c r="BL71" s="235"/>
      <c r="BM71" s="235"/>
      <c r="BN71" s="235"/>
      <c r="BO71" s="235"/>
      <c r="BP71" s="235"/>
      <c r="BQ71" s="232">
        <v>65</v>
      </c>
      <c r="BR71" s="237"/>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24"/>
    </row>
    <row r="72" spans="1:131" ht="26.25" customHeight="1" x14ac:dyDescent="0.2">
      <c r="A72" s="232">
        <v>5</v>
      </c>
      <c r="B72" s="1009" t="s">
        <v>596</v>
      </c>
      <c r="C72" s="1010"/>
      <c r="D72" s="1010"/>
      <c r="E72" s="1010"/>
      <c r="F72" s="1010"/>
      <c r="G72" s="1010"/>
      <c r="H72" s="1010"/>
      <c r="I72" s="1010"/>
      <c r="J72" s="1010"/>
      <c r="K72" s="1010"/>
      <c r="L72" s="1010"/>
      <c r="M72" s="1010"/>
      <c r="N72" s="1010"/>
      <c r="O72" s="1010"/>
      <c r="P72" s="1011"/>
      <c r="Q72" s="1012">
        <v>15</v>
      </c>
      <c r="R72" s="1006"/>
      <c r="S72" s="1006"/>
      <c r="T72" s="1006"/>
      <c r="U72" s="1006"/>
      <c r="V72" s="1006">
        <v>15</v>
      </c>
      <c r="W72" s="1006"/>
      <c r="X72" s="1006"/>
      <c r="Y72" s="1006"/>
      <c r="Z72" s="1006"/>
      <c r="AA72" s="1006">
        <v>0</v>
      </c>
      <c r="AB72" s="1006"/>
      <c r="AC72" s="1006"/>
      <c r="AD72" s="1006"/>
      <c r="AE72" s="1006"/>
      <c r="AF72" s="1006" t="s">
        <v>609</v>
      </c>
      <c r="AG72" s="1006"/>
      <c r="AH72" s="1006"/>
      <c r="AI72" s="1006"/>
      <c r="AJ72" s="1006"/>
      <c r="AK72" s="1006" t="s">
        <v>609</v>
      </c>
      <c r="AL72" s="1006"/>
      <c r="AM72" s="1006"/>
      <c r="AN72" s="1006"/>
      <c r="AO72" s="1006"/>
      <c r="AP72" s="1006" t="s">
        <v>609</v>
      </c>
      <c r="AQ72" s="1006"/>
      <c r="AR72" s="1006"/>
      <c r="AS72" s="1006"/>
      <c r="AT72" s="1006"/>
      <c r="AU72" s="1006"/>
      <c r="AV72" s="1006"/>
      <c r="AW72" s="1006"/>
      <c r="AX72" s="1006"/>
      <c r="AY72" s="1006"/>
      <c r="AZ72" s="1007"/>
      <c r="BA72" s="1007"/>
      <c r="BB72" s="1007"/>
      <c r="BC72" s="1007"/>
      <c r="BD72" s="1008"/>
      <c r="BE72" s="235"/>
      <c r="BF72" s="235"/>
      <c r="BG72" s="235"/>
      <c r="BH72" s="235"/>
      <c r="BI72" s="235"/>
      <c r="BJ72" s="235"/>
      <c r="BK72" s="235"/>
      <c r="BL72" s="235"/>
      <c r="BM72" s="235"/>
      <c r="BN72" s="235"/>
      <c r="BO72" s="235"/>
      <c r="BP72" s="235"/>
      <c r="BQ72" s="232">
        <v>66</v>
      </c>
      <c r="BR72" s="237"/>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24"/>
    </row>
    <row r="73" spans="1:131" ht="26.25" customHeight="1" x14ac:dyDescent="0.2">
      <c r="A73" s="232">
        <v>6</v>
      </c>
      <c r="B73" s="1009" t="s">
        <v>597</v>
      </c>
      <c r="C73" s="1010"/>
      <c r="D73" s="1010"/>
      <c r="E73" s="1010"/>
      <c r="F73" s="1010"/>
      <c r="G73" s="1010"/>
      <c r="H73" s="1010"/>
      <c r="I73" s="1010"/>
      <c r="J73" s="1010"/>
      <c r="K73" s="1010"/>
      <c r="L73" s="1010"/>
      <c r="M73" s="1010"/>
      <c r="N73" s="1010"/>
      <c r="O73" s="1010"/>
      <c r="P73" s="1011"/>
      <c r="Q73" s="1012">
        <v>56</v>
      </c>
      <c r="R73" s="1006"/>
      <c r="S73" s="1006"/>
      <c r="T73" s="1006"/>
      <c r="U73" s="1006"/>
      <c r="V73" s="1006">
        <v>38</v>
      </c>
      <c r="W73" s="1006"/>
      <c r="X73" s="1006"/>
      <c r="Y73" s="1006"/>
      <c r="Z73" s="1006"/>
      <c r="AA73" s="1006">
        <v>18</v>
      </c>
      <c r="AB73" s="1006"/>
      <c r="AC73" s="1006"/>
      <c r="AD73" s="1006"/>
      <c r="AE73" s="1006"/>
      <c r="AF73" s="1006" t="s">
        <v>609</v>
      </c>
      <c r="AG73" s="1006"/>
      <c r="AH73" s="1006"/>
      <c r="AI73" s="1006"/>
      <c r="AJ73" s="1006"/>
      <c r="AK73" s="1006" t="s">
        <v>610</v>
      </c>
      <c r="AL73" s="1006"/>
      <c r="AM73" s="1006"/>
      <c r="AN73" s="1006"/>
      <c r="AO73" s="1006"/>
      <c r="AP73" s="1006" t="s">
        <v>609</v>
      </c>
      <c r="AQ73" s="1006"/>
      <c r="AR73" s="1006"/>
      <c r="AS73" s="1006"/>
      <c r="AT73" s="1006"/>
      <c r="AU73" s="1006"/>
      <c r="AV73" s="1006"/>
      <c r="AW73" s="1006"/>
      <c r="AX73" s="1006"/>
      <c r="AY73" s="1006"/>
      <c r="AZ73" s="1007"/>
      <c r="BA73" s="1007"/>
      <c r="BB73" s="1007"/>
      <c r="BC73" s="1007"/>
      <c r="BD73" s="1008"/>
      <c r="BE73" s="235"/>
      <c r="BF73" s="235"/>
      <c r="BG73" s="235"/>
      <c r="BH73" s="235"/>
      <c r="BI73" s="235"/>
      <c r="BJ73" s="235"/>
      <c r="BK73" s="235"/>
      <c r="BL73" s="235"/>
      <c r="BM73" s="235"/>
      <c r="BN73" s="235"/>
      <c r="BO73" s="235"/>
      <c r="BP73" s="235"/>
      <c r="BQ73" s="232">
        <v>67</v>
      </c>
      <c r="BR73" s="237"/>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24"/>
    </row>
    <row r="74" spans="1:131" ht="26.25" customHeight="1" x14ac:dyDescent="0.2">
      <c r="A74" s="232">
        <v>7</v>
      </c>
      <c r="B74" s="1009" t="s">
        <v>598</v>
      </c>
      <c r="C74" s="1010"/>
      <c r="D74" s="1010"/>
      <c r="E74" s="1010"/>
      <c r="F74" s="1010"/>
      <c r="G74" s="1010"/>
      <c r="H74" s="1010"/>
      <c r="I74" s="1010"/>
      <c r="J74" s="1010"/>
      <c r="K74" s="1010"/>
      <c r="L74" s="1010"/>
      <c r="M74" s="1010"/>
      <c r="N74" s="1010"/>
      <c r="O74" s="1010"/>
      <c r="P74" s="1011"/>
      <c r="Q74" s="1012">
        <v>40</v>
      </c>
      <c r="R74" s="1006"/>
      <c r="S74" s="1006"/>
      <c r="T74" s="1006"/>
      <c r="U74" s="1006"/>
      <c r="V74" s="1006">
        <v>39</v>
      </c>
      <c r="W74" s="1006"/>
      <c r="X74" s="1006"/>
      <c r="Y74" s="1006"/>
      <c r="Z74" s="1006"/>
      <c r="AA74" s="1006">
        <v>1</v>
      </c>
      <c r="AB74" s="1006"/>
      <c r="AC74" s="1006"/>
      <c r="AD74" s="1006"/>
      <c r="AE74" s="1006"/>
      <c r="AF74" s="1006" t="s">
        <v>609</v>
      </c>
      <c r="AG74" s="1006"/>
      <c r="AH74" s="1006"/>
      <c r="AI74" s="1006"/>
      <c r="AJ74" s="1006"/>
      <c r="AK74" s="1006" t="s">
        <v>609</v>
      </c>
      <c r="AL74" s="1006"/>
      <c r="AM74" s="1006"/>
      <c r="AN74" s="1006"/>
      <c r="AO74" s="1006"/>
      <c r="AP74" s="1006" t="s">
        <v>609</v>
      </c>
      <c r="AQ74" s="1006"/>
      <c r="AR74" s="1006"/>
      <c r="AS74" s="1006"/>
      <c r="AT74" s="1006"/>
      <c r="AU74" s="1006"/>
      <c r="AV74" s="1006"/>
      <c r="AW74" s="1006"/>
      <c r="AX74" s="1006"/>
      <c r="AY74" s="1006"/>
      <c r="AZ74" s="1007"/>
      <c r="BA74" s="1007"/>
      <c r="BB74" s="1007"/>
      <c r="BC74" s="1007"/>
      <c r="BD74" s="1008"/>
      <c r="BE74" s="235"/>
      <c r="BF74" s="235"/>
      <c r="BG74" s="235"/>
      <c r="BH74" s="235"/>
      <c r="BI74" s="235"/>
      <c r="BJ74" s="235"/>
      <c r="BK74" s="235"/>
      <c r="BL74" s="235"/>
      <c r="BM74" s="235"/>
      <c r="BN74" s="235"/>
      <c r="BO74" s="235"/>
      <c r="BP74" s="235"/>
      <c r="BQ74" s="232">
        <v>68</v>
      </c>
      <c r="BR74" s="237"/>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24"/>
    </row>
    <row r="75" spans="1:131" ht="26.25" customHeight="1" x14ac:dyDescent="0.2">
      <c r="A75" s="232">
        <v>8</v>
      </c>
      <c r="B75" s="1009" t="s">
        <v>599</v>
      </c>
      <c r="C75" s="1010"/>
      <c r="D75" s="1010"/>
      <c r="E75" s="1010"/>
      <c r="F75" s="1010"/>
      <c r="G75" s="1010"/>
      <c r="H75" s="1010"/>
      <c r="I75" s="1010"/>
      <c r="J75" s="1010"/>
      <c r="K75" s="1010"/>
      <c r="L75" s="1010"/>
      <c r="M75" s="1010"/>
      <c r="N75" s="1010"/>
      <c r="O75" s="1010"/>
      <c r="P75" s="1011"/>
      <c r="Q75" s="1013">
        <v>909</v>
      </c>
      <c r="R75" s="1014"/>
      <c r="S75" s="1014"/>
      <c r="T75" s="1014"/>
      <c r="U75" s="1015"/>
      <c r="V75" s="1016">
        <v>848</v>
      </c>
      <c r="W75" s="1014"/>
      <c r="X75" s="1014"/>
      <c r="Y75" s="1014"/>
      <c r="Z75" s="1015"/>
      <c r="AA75" s="1016">
        <v>61</v>
      </c>
      <c r="AB75" s="1014"/>
      <c r="AC75" s="1014"/>
      <c r="AD75" s="1014"/>
      <c r="AE75" s="1015"/>
      <c r="AF75" s="1016">
        <v>53</v>
      </c>
      <c r="AG75" s="1014"/>
      <c r="AH75" s="1014"/>
      <c r="AI75" s="1014"/>
      <c r="AJ75" s="1015"/>
      <c r="AK75" s="1016">
        <v>0</v>
      </c>
      <c r="AL75" s="1014"/>
      <c r="AM75" s="1014"/>
      <c r="AN75" s="1014"/>
      <c r="AO75" s="1015"/>
      <c r="AP75" s="1016">
        <v>0</v>
      </c>
      <c r="AQ75" s="1014"/>
      <c r="AR75" s="1014"/>
      <c r="AS75" s="1014"/>
      <c r="AT75" s="1015"/>
      <c r="AU75" s="1016"/>
      <c r="AV75" s="1014"/>
      <c r="AW75" s="1014"/>
      <c r="AX75" s="1014"/>
      <c r="AY75" s="1015"/>
      <c r="AZ75" s="1007"/>
      <c r="BA75" s="1007"/>
      <c r="BB75" s="1007"/>
      <c r="BC75" s="1007"/>
      <c r="BD75" s="1008"/>
      <c r="BE75" s="235"/>
      <c r="BF75" s="235"/>
      <c r="BG75" s="235"/>
      <c r="BH75" s="235"/>
      <c r="BI75" s="235"/>
      <c r="BJ75" s="235"/>
      <c r="BK75" s="235"/>
      <c r="BL75" s="235"/>
      <c r="BM75" s="235"/>
      <c r="BN75" s="235"/>
      <c r="BO75" s="235"/>
      <c r="BP75" s="235"/>
      <c r="BQ75" s="232">
        <v>69</v>
      </c>
      <c r="BR75" s="237"/>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24"/>
    </row>
    <row r="76" spans="1:131" ht="26.25" customHeight="1" x14ac:dyDescent="0.2">
      <c r="A76" s="232">
        <v>9</v>
      </c>
      <c r="B76" s="1009" t="s">
        <v>600</v>
      </c>
      <c r="C76" s="1010"/>
      <c r="D76" s="1010"/>
      <c r="E76" s="1010"/>
      <c r="F76" s="1010"/>
      <c r="G76" s="1010"/>
      <c r="H76" s="1010"/>
      <c r="I76" s="1010"/>
      <c r="J76" s="1010"/>
      <c r="K76" s="1010"/>
      <c r="L76" s="1010"/>
      <c r="M76" s="1010"/>
      <c r="N76" s="1010"/>
      <c r="O76" s="1010"/>
      <c r="P76" s="1011"/>
      <c r="Q76" s="1013">
        <v>253547</v>
      </c>
      <c r="R76" s="1014"/>
      <c r="S76" s="1014"/>
      <c r="T76" s="1014"/>
      <c r="U76" s="1015"/>
      <c r="V76" s="1016">
        <v>238716</v>
      </c>
      <c r="W76" s="1014"/>
      <c r="X76" s="1014"/>
      <c r="Y76" s="1014"/>
      <c r="Z76" s="1015"/>
      <c r="AA76" s="1016">
        <v>14831</v>
      </c>
      <c r="AB76" s="1014"/>
      <c r="AC76" s="1014"/>
      <c r="AD76" s="1014"/>
      <c r="AE76" s="1015"/>
      <c r="AF76" s="1016">
        <v>14831</v>
      </c>
      <c r="AG76" s="1014"/>
      <c r="AH76" s="1014"/>
      <c r="AI76" s="1014"/>
      <c r="AJ76" s="1015"/>
      <c r="AK76" s="1016">
        <v>635</v>
      </c>
      <c r="AL76" s="1014"/>
      <c r="AM76" s="1014"/>
      <c r="AN76" s="1014"/>
      <c r="AO76" s="1015"/>
      <c r="AP76" s="1016">
        <v>0</v>
      </c>
      <c r="AQ76" s="1014"/>
      <c r="AR76" s="1014"/>
      <c r="AS76" s="1014"/>
      <c r="AT76" s="1015"/>
      <c r="AU76" s="1016"/>
      <c r="AV76" s="1014"/>
      <c r="AW76" s="1014"/>
      <c r="AX76" s="1014"/>
      <c r="AY76" s="1015"/>
      <c r="AZ76" s="1007"/>
      <c r="BA76" s="1007"/>
      <c r="BB76" s="1007"/>
      <c r="BC76" s="1007"/>
      <c r="BD76" s="1008"/>
      <c r="BE76" s="235"/>
      <c r="BF76" s="235"/>
      <c r="BG76" s="235"/>
      <c r="BH76" s="235"/>
      <c r="BI76" s="235"/>
      <c r="BJ76" s="235"/>
      <c r="BK76" s="235"/>
      <c r="BL76" s="235"/>
      <c r="BM76" s="235"/>
      <c r="BN76" s="235"/>
      <c r="BO76" s="235"/>
      <c r="BP76" s="235"/>
      <c r="BQ76" s="232">
        <v>70</v>
      </c>
      <c r="BR76" s="237"/>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24"/>
    </row>
    <row r="77" spans="1:131" ht="26.25" customHeight="1" x14ac:dyDescent="0.2">
      <c r="A77" s="232">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35"/>
      <c r="BF77" s="235"/>
      <c r="BG77" s="235"/>
      <c r="BH77" s="235"/>
      <c r="BI77" s="235"/>
      <c r="BJ77" s="235"/>
      <c r="BK77" s="235"/>
      <c r="BL77" s="235"/>
      <c r="BM77" s="235"/>
      <c r="BN77" s="235"/>
      <c r="BO77" s="235"/>
      <c r="BP77" s="235"/>
      <c r="BQ77" s="232">
        <v>71</v>
      </c>
      <c r="BR77" s="237"/>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24"/>
    </row>
    <row r="78" spans="1:131" ht="26.25" customHeight="1" x14ac:dyDescent="0.2">
      <c r="A78" s="232">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35"/>
      <c r="BF78" s="235"/>
      <c r="BG78" s="235"/>
      <c r="BH78" s="235"/>
      <c r="BI78" s="235"/>
      <c r="BJ78" s="224"/>
      <c r="BK78" s="224"/>
      <c r="BL78" s="224"/>
      <c r="BM78" s="224"/>
      <c r="BN78" s="224"/>
      <c r="BO78" s="235"/>
      <c r="BP78" s="235"/>
      <c r="BQ78" s="232">
        <v>72</v>
      </c>
      <c r="BR78" s="237"/>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24"/>
    </row>
    <row r="79" spans="1:131" ht="26.25" customHeight="1" x14ac:dyDescent="0.2">
      <c r="A79" s="232">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35"/>
      <c r="BF79" s="235"/>
      <c r="BG79" s="235"/>
      <c r="BH79" s="235"/>
      <c r="BI79" s="235"/>
      <c r="BJ79" s="224"/>
      <c r="BK79" s="224"/>
      <c r="BL79" s="224"/>
      <c r="BM79" s="224"/>
      <c r="BN79" s="224"/>
      <c r="BO79" s="235"/>
      <c r="BP79" s="235"/>
      <c r="BQ79" s="232">
        <v>73</v>
      </c>
      <c r="BR79" s="237"/>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24"/>
    </row>
    <row r="80" spans="1:131" ht="26.25" customHeight="1" x14ac:dyDescent="0.2">
      <c r="A80" s="232">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35"/>
      <c r="BF80" s="235"/>
      <c r="BG80" s="235"/>
      <c r="BH80" s="235"/>
      <c r="BI80" s="235"/>
      <c r="BJ80" s="235"/>
      <c r="BK80" s="235"/>
      <c r="BL80" s="235"/>
      <c r="BM80" s="235"/>
      <c r="BN80" s="235"/>
      <c r="BO80" s="235"/>
      <c r="BP80" s="235"/>
      <c r="BQ80" s="232">
        <v>74</v>
      </c>
      <c r="BR80" s="237"/>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24"/>
    </row>
    <row r="81" spans="1:131" ht="26.25" customHeight="1" x14ac:dyDescent="0.2">
      <c r="A81" s="232">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35"/>
      <c r="BF81" s="235"/>
      <c r="BG81" s="235"/>
      <c r="BH81" s="235"/>
      <c r="BI81" s="235"/>
      <c r="BJ81" s="235"/>
      <c r="BK81" s="235"/>
      <c r="BL81" s="235"/>
      <c r="BM81" s="235"/>
      <c r="BN81" s="235"/>
      <c r="BO81" s="235"/>
      <c r="BP81" s="235"/>
      <c r="BQ81" s="232">
        <v>75</v>
      </c>
      <c r="BR81" s="237"/>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24"/>
    </row>
    <row r="82" spans="1:131" ht="26.25" customHeight="1" x14ac:dyDescent="0.2">
      <c r="A82" s="232">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35"/>
      <c r="BF82" s="235"/>
      <c r="BG82" s="235"/>
      <c r="BH82" s="235"/>
      <c r="BI82" s="235"/>
      <c r="BJ82" s="235"/>
      <c r="BK82" s="235"/>
      <c r="BL82" s="235"/>
      <c r="BM82" s="235"/>
      <c r="BN82" s="235"/>
      <c r="BO82" s="235"/>
      <c r="BP82" s="235"/>
      <c r="BQ82" s="232">
        <v>76</v>
      </c>
      <c r="BR82" s="237"/>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24"/>
    </row>
    <row r="83" spans="1:131" ht="26.25" customHeight="1" x14ac:dyDescent="0.2">
      <c r="A83" s="232">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35"/>
      <c r="BF83" s="235"/>
      <c r="BG83" s="235"/>
      <c r="BH83" s="235"/>
      <c r="BI83" s="235"/>
      <c r="BJ83" s="235"/>
      <c r="BK83" s="235"/>
      <c r="BL83" s="235"/>
      <c r="BM83" s="235"/>
      <c r="BN83" s="235"/>
      <c r="BO83" s="235"/>
      <c r="BP83" s="235"/>
      <c r="BQ83" s="232">
        <v>77</v>
      </c>
      <c r="BR83" s="237"/>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24"/>
    </row>
    <row r="84" spans="1:131" ht="26.25" customHeight="1" x14ac:dyDescent="0.2">
      <c r="A84" s="232">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35"/>
      <c r="BF84" s="235"/>
      <c r="BG84" s="235"/>
      <c r="BH84" s="235"/>
      <c r="BI84" s="235"/>
      <c r="BJ84" s="235"/>
      <c r="BK84" s="235"/>
      <c r="BL84" s="235"/>
      <c r="BM84" s="235"/>
      <c r="BN84" s="235"/>
      <c r="BO84" s="235"/>
      <c r="BP84" s="235"/>
      <c r="BQ84" s="232">
        <v>78</v>
      </c>
      <c r="BR84" s="237"/>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24"/>
    </row>
    <row r="85" spans="1:131" ht="26.25" customHeight="1" x14ac:dyDescent="0.2">
      <c r="A85" s="232">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35"/>
      <c r="BF85" s="235"/>
      <c r="BG85" s="235"/>
      <c r="BH85" s="235"/>
      <c r="BI85" s="235"/>
      <c r="BJ85" s="235"/>
      <c r="BK85" s="235"/>
      <c r="BL85" s="235"/>
      <c r="BM85" s="235"/>
      <c r="BN85" s="235"/>
      <c r="BO85" s="235"/>
      <c r="BP85" s="235"/>
      <c r="BQ85" s="232">
        <v>79</v>
      </c>
      <c r="BR85" s="237"/>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24"/>
    </row>
    <row r="86" spans="1:131" ht="26.25" customHeight="1" x14ac:dyDescent="0.2">
      <c r="A86" s="232">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35"/>
      <c r="BF86" s="235"/>
      <c r="BG86" s="235"/>
      <c r="BH86" s="235"/>
      <c r="BI86" s="235"/>
      <c r="BJ86" s="235"/>
      <c r="BK86" s="235"/>
      <c r="BL86" s="235"/>
      <c r="BM86" s="235"/>
      <c r="BN86" s="235"/>
      <c r="BO86" s="235"/>
      <c r="BP86" s="235"/>
      <c r="BQ86" s="232">
        <v>80</v>
      </c>
      <c r="BR86" s="237"/>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24"/>
    </row>
    <row r="87" spans="1:131" ht="26.25" customHeight="1" x14ac:dyDescent="0.2">
      <c r="A87" s="238">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35"/>
      <c r="BF87" s="235"/>
      <c r="BG87" s="235"/>
      <c r="BH87" s="235"/>
      <c r="BI87" s="235"/>
      <c r="BJ87" s="235"/>
      <c r="BK87" s="235"/>
      <c r="BL87" s="235"/>
      <c r="BM87" s="235"/>
      <c r="BN87" s="235"/>
      <c r="BO87" s="235"/>
      <c r="BP87" s="235"/>
      <c r="BQ87" s="232">
        <v>81</v>
      </c>
      <c r="BR87" s="237"/>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24"/>
    </row>
    <row r="88" spans="1:131" ht="26.25" customHeight="1" thickBot="1" x14ac:dyDescent="0.25">
      <c r="A88" s="234" t="s">
        <v>405</v>
      </c>
      <c r="B88" s="972" t="s">
        <v>436</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35"/>
      <c r="BF88" s="235"/>
      <c r="BG88" s="235"/>
      <c r="BH88" s="235"/>
      <c r="BI88" s="235"/>
      <c r="BJ88" s="235"/>
      <c r="BK88" s="235"/>
      <c r="BL88" s="235"/>
      <c r="BM88" s="235"/>
      <c r="BN88" s="235"/>
      <c r="BO88" s="235"/>
      <c r="BP88" s="235"/>
      <c r="BQ88" s="232">
        <v>82</v>
      </c>
      <c r="BR88" s="237"/>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405</v>
      </c>
      <c r="BR102" s="972" t="s">
        <v>437</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75" t="s">
        <v>438</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76" t="s">
        <v>439</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440</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441</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77" t="s">
        <v>442</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443</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24" customFormat="1" ht="26.25" customHeight="1" x14ac:dyDescent="0.2">
      <c r="A109" s="930" t="s">
        <v>444</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445</v>
      </c>
      <c r="AB109" s="931"/>
      <c r="AC109" s="931"/>
      <c r="AD109" s="931"/>
      <c r="AE109" s="932"/>
      <c r="AF109" s="933" t="s">
        <v>446</v>
      </c>
      <c r="AG109" s="931"/>
      <c r="AH109" s="931"/>
      <c r="AI109" s="931"/>
      <c r="AJ109" s="932"/>
      <c r="AK109" s="933" t="s">
        <v>322</v>
      </c>
      <c r="AL109" s="931"/>
      <c r="AM109" s="931"/>
      <c r="AN109" s="931"/>
      <c r="AO109" s="932"/>
      <c r="AP109" s="933" t="s">
        <v>447</v>
      </c>
      <c r="AQ109" s="931"/>
      <c r="AR109" s="931"/>
      <c r="AS109" s="931"/>
      <c r="AT109" s="964"/>
      <c r="AU109" s="930" t="s">
        <v>444</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445</v>
      </c>
      <c r="BR109" s="931"/>
      <c r="BS109" s="931"/>
      <c r="BT109" s="931"/>
      <c r="BU109" s="932"/>
      <c r="BV109" s="933" t="s">
        <v>446</v>
      </c>
      <c r="BW109" s="931"/>
      <c r="BX109" s="931"/>
      <c r="BY109" s="931"/>
      <c r="BZ109" s="932"/>
      <c r="CA109" s="933" t="s">
        <v>322</v>
      </c>
      <c r="CB109" s="931"/>
      <c r="CC109" s="931"/>
      <c r="CD109" s="931"/>
      <c r="CE109" s="932"/>
      <c r="CF109" s="971" t="s">
        <v>447</v>
      </c>
      <c r="CG109" s="971"/>
      <c r="CH109" s="971"/>
      <c r="CI109" s="971"/>
      <c r="CJ109" s="971"/>
      <c r="CK109" s="933" t="s">
        <v>448</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445</v>
      </c>
      <c r="DH109" s="931"/>
      <c r="DI109" s="931"/>
      <c r="DJ109" s="931"/>
      <c r="DK109" s="932"/>
      <c r="DL109" s="933" t="s">
        <v>446</v>
      </c>
      <c r="DM109" s="931"/>
      <c r="DN109" s="931"/>
      <c r="DO109" s="931"/>
      <c r="DP109" s="932"/>
      <c r="DQ109" s="933" t="s">
        <v>322</v>
      </c>
      <c r="DR109" s="931"/>
      <c r="DS109" s="931"/>
      <c r="DT109" s="931"/>
      <c r="DU109" s="932"/>
      <c r="DV109" s="933" t="s">
        <v>447</v>
      </c>
      <c r="DW109" s="931"/>
      <c r="DX109" s="931"/>
      <c r="DY109" s="931"/>
      <c r="DZ109" s="964"/>
    </row>
    <row r="110" spans="1:131" s="224" customFormat="1" ht="26.25" customHeight="1" x14ac:dyDescent="0.2">
      <c r="A110" s="842" t="s">
        <v>449</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1131171</v>
      </c>
      <c r="AB110" s="924"/>
      <c r="AC110" s="924"/>
      <c r="AD110" s="924"/>
      <c r="AE110" s="925"/>
      <c r="AF110" s="926">
        <v>1108009</v>
      </c>
      <c r="AG110" s="924"/>
      <c r="AH110" s="924"/>
      <c r="AI110" s="924"/>
      <c r="AJ110" s="925"/>
      <c r="AK110" s="926">
        <v>1089513</v>
      </c>
      <c r="AL110" s="924"/>
      <c r="AM110" s="924"/>
      <c r="AN110" s="924"/>
      <c r="AO110" s="925"/>
      <c r="AP110" s="927">
        <v>24.9</v>
      </c>
      <c r="AQ110" s="928"/>
      <c r="AR110" s="928"/>
      <c r="AS110" s="928"/>
      <c r="AT110" s="929"/>
      <c r="AU110" s="965" t="s">
        <v>75</v>
      </c>
      <c r="AV110" s="966"/>
      <c r="AW110" s="966"/>
      <c r="AX110" s="966"/>
      <c r="AY110" s="966"/>
      <c r="AZ110" s="895" t="s">
        <v>450</v>
      </c>
      <c r="BA110" s="843"/>
      <c r="BB110" s="843"/>
      <c r="BC110" s="843"/>
      <c r="BD110" s="843"/>
      <c r="BE110" s="843"/>
      <c r="BF110" s="843"/>
      <c r="BG110" s="843"/>
      <c r="BH110" s="843"/>
      <c r="BI110" s="843"/>
      <c r="BJ110" s="843"/>
      <c r="BK110" s="843"/>
      <c r="BL110" s="843"/>
      <c r="BM110" s="843"/>
      <c r="BN110" s="843"/>
      <c r="BO110" s="843"/>
      <c r="BP110" s="844"/>
      <c r="BQ110" s="896">
        <v>7840516</v>
      </c>
      <c r="BR110" s="877"/>
      <c r="BS110" s="877"/>
      <c r="BT110" s="877"/>
      <c r="BU110" s="877"/>
      <c r="BV110" s="877">
        <v>7787983</v>
      </c>
      <c r="BW110" s="877"/>
      <c r="BX110" s="877"/>
      <c r="BY110" s="877"/>
      <c r="BZ110" s="877"/>
      <c r="CA110" s="877">
        <v>6771525</v>
      </c>
      <c r="CB110" s="877"/>
      <c r="CC110" s="877"/>
      <c r="CD110" s="877"/>
      <c r="CE110" s="877"/>
      <c r="CF110" s="901">
        <v>154.5</v>
      </c>
      <c r="CG110" s="902"/>
      <c r="CH110" s="902"/>
      <c r="CI110" s="902"/>
      <c r="CJ110" s="902"/>
      <c r="CK110" s="961" t="s">
        <v>451</v>
      </c>
      <c r="CL110" s="854"/>
      <c r="CM110" s="895" t="s">
        <v>452</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453</v>
      </c>
      <c r="DH110" s="877"/>
      <c r="DI110" s="877"/>
      <c r="DJ110" s="877"/>
      <c r="DK110" s="877"/>
      <c r="DL110" s="877" t="s">
        <v>428</v>
      </c>
      <c r="DM110" s="877"/>
      <c r="DN110" s="877"/>
      <c r="DO110" s="877"/>
      <c r="DP110" s="877"/>
      <c r="DQ110" s="877" t="s">
        <v>453</v>
      </c>
      <c r="DR110" s="877"/>
      <c r="DS110" s="877"/>
      <c r="DT110" s="877"/>
      <c r="DU110" s="877"/>
      <c r="DV110" s="878" t="s">
        <v>242</v>
      </c>
      <c r="DW110" s="878"/>
      <c r="DX110" s="878"/>
      <c r="DY110" s="878"/>
      <c r="DZ110" s="879"/>
    </row>
    <row r="111" spans="1:131" s="224" customFormat="1" ht="26.25" customHeight="1" x14ac:dyDescent="0.2">
      <c r="A111" s="809" t="s">
        <v>454</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428</v>
      </c>
      <c r="AB111" s="954"/>
      <c r="AC111" s="954"/>
      <c r="AD111" s="954"/>
      <c r="AE111" s="955"/>
      <c r="AF111" s="956" t="s">
        <v>428</v>
      </c>
      <c r="AG111" s="954"/>
      <c r="AH111" s="954"/>
      <c r="AI111" s="954"/>
      <c r="AJ111" s="955"/>
      <c r="AK111" s="956" t="s">
        <v>242</v>
      </c>
      <c r="AL111" s="954"/>
      <c r="AM111" s="954"/>
      <c r="AN111" s="954"/>
      <c r="AO111" s="955"/>
      <c r="AP111" s="957" t="s">
        <v>455</v>
      </c>
      <c r="AQ111" s="958"/>
      <c r="AR111" s="958"/>
      <c r="AS111" s="958"/>
      <c r="AT111" s="959"/>
      <c r="AU111" s="967"/>
      <c r="AV111" s="968"/>
      <c r="AW111" s="968"/>
      <c r="AX111" s="968"/>
      <c r="AY111" s="968"/>
      <c r="AZ111" s="850" t="s">
        <v>456</v>
      </c>
      <c r="BA111" s="787"/>
      <c r="BB111" s="787"/>
      <c r="BC111" s="787"/>
      <c r="BD111" s="787"/>
      <c r="BE111" s="787"/>
      <c r="BF111" s="787"/>
      <c r="BG111" s="787"/>
      <c r="BH111" s="787"/>
      <c r="BI111" s="787"/>
      <c r="BJ111" s="787"/>
      <c r="BK111" s="787"/>
      <c r="BL111" s="787"/>
      <c r="BM111" s="787"/>
      <c r="BN111" s="787"/>
      <c r="BO111" s="787"/>
      <c r="BP111" s="788"/>
      <c r="BQ111" s="851">
        <v>596</v>
      </c>
      <c r="BR111" s="852"/>
      <c r="BS111" s="852"/>
      <c r="BT111" s="852"/>
      <c r="BU111" s="852"/>
      <c r="BV111" s="852">
        <v>193</v>
      </c>
      <c r="BW111" s="852"/>
      <c r="BX111" s="852"/>
      <c r="BY111" s="852"/>
      <c r="BZ111" s="852"/>
      <c r="CA111" s="852" t="s">
        <v>455</v>
      </c>
      <c r="CB111" s="852"/>
      <c r="CC111" s="852"/>
      <c r="CD111" s="852"/>
      <c r="CE111" s="852"/>
      <c r="CF111" s="910" t="s">
        <v>453</v>
      </c>
      <c r="CG111" s="911"/>
      <c r="CH111" s="911"/>
      <c r="CI111" s="911"/>
      <c r="CJ111" s="911"/>
      <c r="CK111" s="962"/>
      <c r="CL111" s="856"/>
      <c r="CM111" s="850" t="s">
        <v>457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428</v>
      </c>
      <c r="DH111" s="852"/>
      <c r="DI111" s="852"/>
      <c r="DJ111" s="852"/>
      <c r="DK111" s="852"/>
      <c r="DL111" s="852" t="s">
        <v>455</v>
      </c>
      <c r="DM111" s="852"/>
      <c r="DN111" s="852"/>
      <c r="DO111" s="852"/>
      <c r="DP111" s="852"/>
      <c r="DQ111" s="852" t="s">
        <v>455</v>
      </c>
      <c r="DR111" s="852"/>
      <c r="DS111" s="852"/>
      <c r="DT111" s="852"/>
      <c r="DU111" s="852"/>
      <c r="DV111" s="829" t="s">
        <v>455</v>
      </c>
      <c r="DW111" s="829"/>
      <c r="DX111" s="829"/>
      <c r="DY111" s="829"/>
      <c r="DZ111" s="830"/>
    </row>
    <row r="112" spans="1:131" s="224" customFormat="1" ht="26.25" customHeight="1" x14ac:dyDescent="0.2">
      <c r="A112" s="947" t="s">
        <v>458</v>
      </c>
      <c r="B112" s="948"/>
      <c r="C112" s="787" t="s">
        <v>459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455</v>
      </c>
      <c r="AB112" s="815"/>
      <c r="AC112" s="815"/>
      <c r="AD112" s="815"/>
      <c r="AE112" s="816"/>
      <c r="AF112" s="817" t="s">
        <v>428</v>
      </c>
      <c r="AG112" s="815"/>
      <c r="AH112" s="815"/>
      <c r="AI112" s="815"/>
      <c r="AJ112" s="816"/>
      <c r="AK112" s="817" t="s">
        <v>428</v>
      </c>
      <c r="AL112" s="815"/>
      <c r="AM112" s="815"/>
      <c r="AN112" s="815"/>
      <c r="AO112" s="816"/>
      <c r="AP112" s="859" t="s">
        <v>428</v>
      </c>
      <c r="AQ112" s="860"/>
      <c r="AR112" s="860"/>
      <c r="AS112" s="860"/>
      <c r="AT112" s="861"/>
      <c r="AU112" s="967"/>
      <c r="AV112" s="968"/>
      <c r="AW112" s="968"/>
      <c r="AX112" s="968"/>
      <c r="AY112" s="968"/>
      <c r="AZ112" s="850" t="s">
        <v>460</v>
      </c>
      <c r="BA112" s="787"/>
      <c r="BB112" s="787"/>
      <c r="BC112" s="787"/>
      <c r="BD112" s="787"/>
      <c r="BE112" s="787"/>
      <c r="BF112" s="787"/>
      <c r="BG112" s="787"/>
      <c r="BH112" s="787"/>
      <c r="BI112" s="787"/>
      <c r="BJ112" s="787"/>
      <c r="BK112" s="787"/>
      <c r="BL112" s="787"/>
      <c r="BM112" s="787"/>
      <c r="BN112" s="787"/>
      <c r="BO112" s="787"/>
      <c r="BP112" s="788"/>
      <c r="BQ112" s="851">
        <v>2287392</v>
      </c>
      <c r="BR112" s="852"/>
      <c r="BS112" s="852"/>
      <c r="BT112" s="852"/>
      <c r="BU112" s="852"/>
      <c r="BV112" s="852">
        <v>2286006</v>
      </c>
      <c r="BW112" s="852"/>
      <c r="BX112" s="852"/>
      <c r="BY112" s="852"/>
      <c r="BZ112" s="852"/>
      <c r="CA112" s="852">
        <v>2379188</v>
      </c>
      <c r="CB112" s="852"/>
      <c r="CC112" s="852"/>
      <c r="CD112" s="852"/>
      <c r="CE112" s="852"/>
      <c r="CF112" s="910">
        <v>54.3</v>
      </c>
      <c r="CG112" s="911"/>
      <c r="CH112" s="911"/>
      <c r="CI112" s="911"/>
      <c r="CJ112" s="911"/>
      <c r="CK112" s="962"/>
      <c r="CL112" s="856"/>
      <c r="CM112" s="850" t="s">
        <v>461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428</v>
      </c>
      <c r="DH112" s="852"/>
      <c r="DI112" s="852"/>
      <c r="DJ112" s="852"/>
      <c r="DK112" s="852"/>
      <c r="DL112" s="852" t="s">
        <v>455</v>
      </c>
      <c r="DM112" s="852"/>
      <c r="DN112" s="852"/>
      <c r="DO112" s="852"/>
      <c r="DP112" s="852"/>
      <c r="DQ112" s="852" t="s">
        <v>428</v>
      </c>
      <c r="DR112" s="852"/>
      <c r="DS112" s="852"/>
      <c r="DT112" s="852"/>
      <c r="DU112" s="852"/>
      <c r="DV112" s="829" t="s">
        <v>453</v>
      </c>
      <c r="DW112" s="829"/>
      <c r="DX112" s="829"/>
      <c r="DY112" s="829"/>
      <c r="DZ112" s="830"/>
    </row>
    <row r="113" spans="1:130" s="224" customFormat="1" ht="26.25" customHeight="1" x14ac:dyDescent="0.2">
      <c r="A113" s="949"/>
      <c r="B113" s="950"/>
      <c r="C113" s="787" t="s">
        <v>462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157394</v>
      </c>
      <c r="AB113" s="954"/>
      <c r="AC113" s="954"/>
      <c r="AD113" s="954"/>
      <c r="AE113" s="955"/>
      <c r="AF113" s="956">
        <v>162296</v>
      </c>
      <c r="AG113" s="954"/>
      <c r="AH113" s="954"/>
      <c r="AI113" s="954"/>
      <c r="AJ113" s="955"/>
      <c r="AK113" s="956">
        <v>182428</v>
      </c>
      <c r="AL113" s="954"/>
      <c r="AM113" s="954"/>
      <c r="AN113" s="954"/>
      <c r="AO113" s="955"/>
      <c r="AP113" s="957">
        <v>4.2</v>
      </c>
      <c r="AQ113" s="958"/>
      <c r="AR113" s="958"/>
      <c r="AS113" s="958"/>
      <c r="AT113" s="959"/>
      <c r="AU113" s="967"/>
      <c r="AV113" s="968"/>
      <c r="AW113" s="968"/>
      <c r="AX113" s="968"/>
      <c r="AY113" s="968"/>
      <c r="AZ113" s="850" t="s">
        <v>463</v>
      </c>
      <c r="BA113" s="787"/>
      <c r="BB113" s="787"/>
      <c r="BC113" s="787"/>
      <c r="BD113" s="787"/>
      <c r="BE113" s="787"/>
      <c r="BF113" s="787"/>
      <c r="BG113" s="787"/>
      <c r="BH113" s="787"/>
      <c r="BI113" s="787"/>
      <c r="BJ113" s="787"/>
      <c r="BK113" s="787"/>
      <c r="BL113" s="787"/>
      <c r="BM113" s="787"/>
      <c r="BN113" s="787"/>
      <c r="BO113" s="787"/>
      <c r="BP113" s="788"/>
      <c r="BQ113" s="851">
        <v>25967</v>
      </c>
      <c r="BR113" s="852"/>
      <c r="BS113" s="852"/>
      <c r="BT113" s="852"/>
      <c r="BU113" s="852"/>
      <c r="BV113" s="852">
        <v>40624</v>
      </c>
      <c r="BW113" s="852"/>
      <c r="BX113" s="852"/>
      <c r="BY113" s="852"/>
      <c r="BZ113" s="852"/>
      <c r="CA113" s="852">
        <v>39213</v>
      </c>
      <c r="CB113" s="852"/>
      <c r="CC113" s="852"/>
      <c r="CD113" s="852"/>
      <c r="CE113" s="852"/>
      <c r="CF113" s="910">
        <v>0.9</v>
      </c>
      <c r="CG113" s="911"/>
      <c r="CH113" s="911"/>
      <c r="CI113" s="911"/>
      <c r="CJ113" s="911"/>
      <c r="CK113" s="962"/>
      <c r="CL113" s="856"/>
      <c r="CM113" s="850" t="s">
        <v>464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v>596</v>
      </c>
      <c r="DH113" s="815"/>
      <c r="DI113" s="815"/>
      <c r="DJ113" s="815"/>
      <c r="DK113" s="816"/>
      <c r="DL113" s="817">
        <v>193</v>
      </c>
      <c r="DM113" s="815"/>
      <c r="DN113" s="815"/>
      <c r="DO113" s="815"/>
      <c r="DP113" s="816"/>
      <c r="DQ113" s="817" t="s">
        <v>428</v>
      </c>
      <c r="DR113" s="815"/>
      <c r="DS113" s="815"/>
      <c r="DT113" s="815"/>
      <c r="DU113" s="816"/>
      <c r="DV113" s="859" t="s">
        <v>428</v>
      </c>
      <c r="DW113" s="860"/>
      <c r="DX113" s="860"/>
      <c r="DY113" s="860"/>
      <c r="DZ113" s="861"/>
    </row>
    <row r="114" spans="1:130" s="224" customFormat="1" ht="26.25" customHeight="1" x14ac:dyDescent="0.2">
      <c r="A114" s="949"/>
      <c r="B114" s="950"/>
      <c r="C114" s="787" t="s">
        <v>465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7105</v>
      </c>
      <c r="AB114" s="815"/>
      <c r="AC114" s="815"/>
      <c r="AD114" s="815"/>
      <c r="AE114" s="816"/>
      <c r="AF114" s="817">
        <v>8317</v>
      </c>
      <c r="AG114" s="815"/>
      <c r="AH114" s="815"/>
      <c r="AI114" s="815"/>
      <c r="AJ114" s="816"/>
      <c r="AK114" s="817">
        <v>8230</v>
      </c>
      <c r="AL114" s="815"/>
      <c r="AM114" s="815"/>
      <c r="AN114" s="815"/>
      <c r="AO114" s="816"/>
      <c r="AP114" s="859">
        <v>0.2</v>
      </c>
      <c r="AQ114" s="860"/>
      <c r="AR114" s="860"/>
      <c r="AS114" s="860"/>
      <c r="AT114" s="861"/>
      <c r="AU114" s="967"/>
      <c r="AV114" s="968"/>
      <c r="AW114" s="968"/>
      <c r="AX114" s="968"/>
      <c r="AY114" s="968"/>
      <c r="AZ114" s="850" t="s">
        <v>466</v>
      </c>
      <c r="BA114" s="787"/>
      <c r="BB114" s="787"/>
      <c r="BC114" s="787"/>
      <c r="BD114" s="787"/>
      <c r="BE114" s="787"/>
      <c r="BF114" s="787"/>
      <c r="BG114" s="787"/>
      <c r="BH114" s="787"/>
      <c r="BI114" s="787"/>
      <c r="BJ114" s="787"/>
      <c r="BK114" s="787"/>
      <c r="BL114" s="787"/>
      <c r="BM114" s="787"/>
      <c r="BN114" s="787"/>
      <c r="BO114" s="787"/>
      <c r="BP114" s="788"/>
      <c r="BQ114" s="851">
        <v>1117125</v>
      </c>
      <c r="BR114" s="852"/>
      <c r="BS114" s="852"/>
      <c r="BT114" s="852"/>
      <c r="BU114" s="852"/>
      <c r="BV114" s="852">
        <v>944989</v>
      </c>
      <c r="BW114" s="852"/>
      <c r="BX114" s="852"/>
      <c r="BY114" s="852"/>
      <c r="BZ114" s="852"/>
      <c r="CA114" s="852">
        <v>910982</v>
      </c>
      <c r="CB114" s="852"/>
      <c r="CC114" s="852"/>
      <c r="CD114" s="852"/>
      <c r="CE114" s="852"/>
      <c r="CF114" s="910">
        <v>20.8</v>
      </c>
      <c r="CG114" s="911"/>
      <c r="CH114" s="911"/>
      <c r="CI114" s="911"/>
      <c r="CJ114" s="911"/>
      <c r="CK114" s="962"/>
      <c r="CL114" s="856"/>
      <c r="CM114" s="850" t="s">
        <v>467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428</v>
      </c>
      <c r="DH114" s="815"/>
      <c r="DI114" s="815"/>
      <c r="DJ114" s="815"/>
      <c r="DK114" s="816"/>
      <c r="DL114" s="817" t="s">
        <v>428</v>
      </c>
      <c r="DM114" s="815"/>
      <c r="DN114" s="815"/>
      <c r="DO114" s="815"/>
      <c r="DP114" s="816"/>
      <c r="DQ114" s="817" t="s">
        <v>428</v>
      </c>
      <c r="DR114" s="815"/>
      <c r="DS114" s="815"/>
      <c r="DT114" s="815"/>
      <c r="DU114" s="816"/>
      <c r="DV114" s="859" t="s">
        <v>428</v>
      </c>
      <c r="DW114" s="860"/>
      <c r="DX114" s="860"/>
      <c r="DY114" s="860"/>
      <c r="DZ114" s="861"/>
    </row>
    <row r="115" spans="1:130" s="224" customFormat="1" ht="26.25" customHeight="1" x14ac:dyDescent="0.2">
      <c r="A115" s="949"/>
      <c r="B115" s="950"/>
      <c r="C115" s="787" t="s">
        <v>468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964</v>
      </c>
      <c r="AB115" s="954"/>
      <c r="AC115" s="954"/>
      <c r="AD115" s="954"/>
      <c r="AE115" s="955"/>
      <c r="AF115" s="956">
        <v>415</v>
      </c>
      <c r="AG115" s="954"/>
      <c r="AH115" s="954"/>
      <c r="AI115" s="954"/>
      <c r="AJ115" s="955"/>
      <c r="AK115" s="956">
        <v>192</v>
      </c>
      <c r="AL115" s="954"/>
      <c r="AM115" s="954"/>
      <c r="AN115" s="954"/>
      <c r="AO115" s="955"/>
      <c r="AP115" s="957">
        <v>0</v>
      </c>
      <c r="AQ115" s="958"/>
      <c r="AR115" s="958"/>
      <c r="AS115" s="958"/>
      <c r="AT115" s="959"/>
      <c r="AU115" s="967"/>
      <c r="AV115" s="968"/>
      <c r="AW115" s="968"/>
      <c r="AX115" s="968"/>
      <c r="AY115" s="968"/>
      <c r="AZ115" s="850" t="s">
        <v>469</v>
      </c>
      <c r="BA115" s="787"/>
      <c r="BB115" s="787"/>
      <c r="BC115" s="787"/>
      <c r="BD115" s="787"/>
      <c r="BE115" s="787"/>
      <c r="BF115" s="787"/>
      <c r="BG115" s="787"/>
      <c r="BH115" s="787"/>
      <c r="BI115" s="787"/>
      <c r="BJ115" s="787"/>
      <c r="BK115" s="787"/>
      <c r="BL115" s="787"/>
      <c r="BM115" s="787"/>
      <c r="BN115" s="787"/>
      <c r="BO115" s="787"/>
      <c r="BP115" s="788"/>
      <c r="BQ115" s="851" t="s">
        <v>455</v>
      </c>
      <c r="BR115" s="852"/>
      <c r="BS115" s="852"/>
      <c r="BT115" s="852"/>
      <c r="BU115" s="852"/>
      <c r="BV115" s="852" t="s">
        <v>428</v>
      </c>
      <c r="BW115" s="852"/>
      <c r="BX115" s="852"/>
      <c r="BY115" s="852"/>
      <c r="BZ115" s="852"/>
      <c r="CA115" s="852" t="s">
        <v>428</v>
      </c>
      <c r="CB115" s="852"/>
      <c r="CC115" s="852"/>
      <c r="CD115" s="852"/>
      <c r="CE115" s="852"/>
      <c r="CF115" s="910" t="s">
        <v>428</v>
      </c>
      <c r="CG115" s="911"/>
      <c r="CH115" s="911"/>
      <c r="CI115" s="911"/>
      <c r="CJ115" s="911"/>
      <c r="CK115" s="962"/>
      <c r="CL115" s="856"/>
      <c r="CM115" s="850" t="s">
        <v>470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455</v>
      </c>
      <c r="DH115" s="815"/>
      <c r="DI115" s="815"/>
      <c r="DJ115" s="815"/>
      <c r="DK115" s="816"/>
      <c r="DL115" s="817" t="s">
        <v>428</v>
      </c>
      <c r="DM115" s="815"/>
      <c r="DN115" s="815"/>
      <c r="DO115" s="815"/>
      <c r="DP115" s="816"/>
      <c r="DQ115" s="817" t="s">
        <v>242</v>
      </c>
      <c r="DR115" s="815"/>
      <c r="DS115" s="815"/>
      <c r="DT115" s="815"/>
      <c r="DU115" s="816"/>
      <c r="DV115" s="859" t="s">
        <v>428</v>
      </c>
      <c r="DW115" s="860"/>
      <c r="DX115" s="860"/>
      <c r="DY115" s="860"/>
      <c r="DZ115" s="861"/>
    </row>
    <row r="116" spans="1:130" s="224" customFormat="1" ht="26.25" customHeight="1" x14ac:dyDescent="0.2">
      <c r="A116" s="951"/>
      <c r="B116" s="952"/>
      <c r="C116" s="874" t="s">
        <v>471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70</v>
      </c>
      <c r="AB116" s="815"/>
      <c r="AC116" s="815"/>
      <c r="AD116" s="815"/>
      <c r="AE116" s="816"/>
      <c r="AF116" s="817">
        <v>53</v>
      </c>
      <c r="AG116" s="815"/>
      <c r="AH116" s="815"/>
      <c r="AI116" s="815"/>
      <c r="AJ116" s="816"/>
      <c r="AK116" s="817">
        <v>55</v>
      </c>
      <c r="AL116" s="815"/>
      <c r="AM116" s="815"/>
      <c r="AN116" s="815"/>
      <c r="AO116" s="816"/>
      <c r="AP116" s="859">
        <v>0</v>
      </c>
      <c r="AQ116" s="860"/>
      <c r="AR116" s="860"/>
      <c r="AS116" s="860"/>
      <c r="AT116" s="861"/>
      <c r="AU116" s="967"/>
      <c r="AV116" s="968"/>
      <c r="AW116" s="968"/>
      <c r="AX116" s="968"/>
      <c r="AY116" s="968"/>
      <c r="AZ116" s="944" t="s">
        <v>472</v>
      </c>
      <c r="BA116" s="945"/>
      <c r="BB116" s="945"/>
      <c r="BC116" s="945"/>
      <c r="BD116" s="945"/>
      <c r="BE116" s="945"/>
      <c r="BF116" s="945"/>
      <c r="BG116" s="945"/>
      <c r="BH116" s="945"/>
      <c r="BI116" s="945"/>
      <c r="BJ116" s="945"/>
      <c r="BK116" s="945"/>
      <c r="BL116" s="945"/>
      <c r="BM116" s="945"/>
      <c r="BN116" s="945"/>
      <c r="BO116" s="945"/>
      <c r="BP116" s="946"/>
      <c r="BQ116" s="851" t="s">
        <v>428</v>
      </c>
      <c r="BR116" s="852"/>
      <c r="BS116" s="852"/>
      <c r="BT116" s="852"/>
      <c r="BU116" s="852"/>
      <c r="BV116" s="852" t="s">
        <v>428</v>
      </c>
      <c r="BW116" s="852"/>
      <c r="BX116" s="852"/>
      <c r="BY116" s="852"/>
      <c r="BZ116" s="852"/>
      <c r="CA116" s="852" t="s">
        <v>453</v>
      </c>
      <c r="CB116" s="852"/>
      <c r="CC116" s="852"/>
      <c r="CD116" s="852"/>
      <c r="CE116" s="852"/>
      <c r="CF116" s="910" t="s">
        <v>428</v>
      </c>
      <c r="CG116" s="911"/>
      <c r="CH116" s="911"/>
      <c r="CI116" s="911"/>
      <c r="CJ116" s="911"/>
      <c r="CK116" s="962"/>
      <c r="CL116" s="856"/>
      <c r="CM116" s="850" t="s">
        <v>473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428</v>
      </c>
      <c r="DH116" s="815"/>
      <c r="DI116" s="815"/>
      <c r="DJ116" s="815"/>
      <c r="DK116" s="816"/>
      <c r="DL116" s="817" t="s">
        <v>428</v>
      </c>
      <c r="DM116" s="815"/>
      <c r="DN116" s="815"/>
      <c r="DO116" s="815"/>
      <c r="DP116" s="816"/>
      <c r="DQ116" s="817" t="s">
        <v>453</v>
      </c>
      <c r="DR116" s="815"/>
      <c r="DS116" s="815"/>
      <c r="DT116" s="815"/>
      <c r="DU116" s="816"/>
      <c r="DV116" s="859" t="s">
        <v>428</v>
      </c>
      <c r="DW116" s="860"/>
      <c r="DX116" s="860"/>
      <c r="DY116" s="860"/>
      <c r="DZ116" s="861"/>
    </row>
    <row r="117" spans="1:130" s="224" customFormat="1" ht="26.25" customHeight="1" x14ac:dyDescent="0.2">
      <c r="A117" s="930" t="s">
        <v>193</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474</v>
      </c>
      <c r="Z117" s="932"/>
      <c r="AA117" s="937">
        <v>1296704</v>
      </c>
      <c r="AB117" s="938"/>
      <c r="AC117" s="938"/>
      <c r="AD117" s="938"/>
      <c r="AE117" s="939"/>
      <c r="AF117" s="940">
        <v>1279090</v>
      </c>
      <c r="AG117" s="938"/>
      <c r="AH117" s="938"/>
      <c r="AI117" s="938"/>
      <c r="AJ117" s="939"/>
      <c r="AK117" s="940">
        <v>1280418</v>
      </c>
      <c r="AL117" s="938"/>
      <c r="AM117" s="938"/>
      <c r="AN117" s="938"/>
      <c r="AO117" s="939"/>
      <c r="AP117" s="941"/>
      <c r="AQ117" s="942"/>
      <c r="AR117" s="942"/>
      <c r="AS117" s="942"/>
      <c r="AT117" s="943"/>
      <c r="AU117" s="967"/>
      <c r="AV117" s="968"/>
      <c r="AW117" s="968"/>
      <c r="AX117" s="968"/>
      <c r="AY117" s="968"/>
      <c r="AZ117" s="898" t="s">
        <v>475</v>
      </c>
      <c r="BA117" s="899"/>
      <c r="BB117" s="899"/>
      <c r="BC117" s="899"/>
      <c r="BD117" s="899"/>
      <c r="BE117" s="899"/>
      <c r="BF117" s="899"/>
      <c r="BG117" s="899"/>
      <c r="BH117" s="899"/>
      <c r="BI117" s="899"/>
      <c r="BJ117" s="899"/>
      <c r="BK117" s="899"/>
      <c r="BL117" s="899"/>
      <c r="BM117" s="899"/>
      <c r="BN117" s="899"/>
      <c r="BO117" s="899"/>
      <c r="BP117" s="900"/>
      <c r="BQ117" s="851" t="s">
        <v>242</v>
      </c>
      <c r="BR117" s="852"/>
      <c r="BS117" s="852"/>
      <c r="BT117" s="852"/>
      <c r="BU117" s="852"/>
      <c r="BV117" s="852" t="s">
        <v>242</v>
      </c>
      <c r="BW117" s="852"/>
      <c r="BX117" s="852"/>
      <c r="BY117" s="852"/>
      <c r="BZ117" s="852"/>
      <c r="CA117" s="852" t="s">
        <v>242</v>
      </c>
      <c r="CB117" s="852"/>
      <c r="CC117" s="852"/>
      <c r="CD117" s="852"/>
      <c r="CE117" s="852"/>
      <c r="CF117" s="910" t="s">
        <v>242</v>
      </c>
      <c r="CG117" s="911"/>
      <c r="CH117" s="911"/>
      <c r="CI117" s="911"/>
      <c r="CJ117" s="911"/>
      <c r="CK117" s="962"/>
      <c r="CL117" s="856"/>
      <c r="CM117" s="850" t="s">
        <v>476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242</v>
      </c>
      <c r="DH117" s="815"/>
      <c r="DI117" s="815"/>
      <c r="DJ117" s="815"/>
      <c r="DK117" s="816"/>
      <c r="DL117" s="817" t="s">
        <v>242</v>
      </c>
      <c r="DM117" s="815"/>
      <c r="DN117" s="815"/>
      <c r="DO117" s="815"/>
      <c r="DP117" s="816"/>
      <c r="DQ117" s="817" t="s">
        <v>477</v>
      </c>
      <c r="DR117" s="815"/>
      <c r="DS117" s="815"/>
      <c r="DT117" s="815"/>
      <c r="DU117" s="816"/>
      <c r="DV117" s="859" t="s">
        <v>242</v>
      </c>
      <c r="DW117" s="860"/>
      <c r="DX117" s="860"/>
      <c r="DY117" s="860"/>
      <c r="DZ117" s="861"/>
    </row>
    <row r="118" spans="1:130" s="224" customFormat="1" ht="26.25" customHeight="1" x14ac:dyDescent="0.2">
      <c r="A118" s="930" t="s">
        <v>448</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445</v>
      </c>
      <c r="AB118" s="931"/>
      <c r="AC118" s="931"/>
      <c r="AD118" s="931"/>
      <c r="AE118" s="932"/>
      <c r="AF118" s="933" t="s">
        <v>446</v>
      </c>
      <c r="AG118" s="931"/>
      <c r="AH118" s="931"/>
      <c r="AI118" s="931"/>
      <c r="AJ118" s="932"/>
      <c r="AK118" s="933" t="s">
        <v>322</v>
      </c>
      <c r="AL118" s="931"/>
      <c r="AM118" s="931"/>
      <c r="AN118" s="931"/>
      <c r="AO118" s="932"/>
      <c r="AP118" s="934" t="s">
        <v>447</v>
      </c>
      <c r="AQ118" s="935"/>
      <c r="AR118" s="935"/>
      <c r="AS118" s="935"/>
      <c r="AT118" s="936"/>
      <c r="AU118" s="967"/>
      <c r="AV118" s="968"/>
      <c r="AW118" s="968"/>
      <c r="AX118" s="968"/>
      <c r="AY118" s="968"/>
      <c r="AZ118" s="873" t="s">
        <v>478</v>
      </c>
      <c r="BA118" s="874"/>
      <c r="BB118" s="874"/>
      <c r="BC118" s="874"/>
      <c r="BD118" s="874"/>
      <c r="BE118" s="874"/>
      <c r="BF118" s="874"/>
      <c r="BG118" s="874"/>
      <c r="BH118" s="874"/>
      <c r="BI118" s="874"/>
      <c r="BJ118" s="874"/>
      <c r="BK118" s="874"/>
      <c r="BL118" s="874"/>
      <c r="BM118" s="874"/>
      <c r="BN118" s="874"/>
      <c r="BO118" s="874"/>
      <c r="BP118" s="875"/>
      <c r="BQ118" s="914" t="s">
        <v>242</v>
      </c>
      <c r="BR118" s="880"/>
      <c r="BS118" s="880"/>
      <c r="BT118" s="880"/>
      <c r="BU118" s="880"/>
      <c r="BV118" s="880" t="s">
        <v>242</v>
      </c>
      <c r="BW118" s="880"/>
      <c r="BX118" s="880"/>
      <c r="BY118" s="880"/>
      <c r="BZ118" s="880"/>
      <c r="CA118" s="880" t="s">
        <v>242</v>
      </c>
      <c r="CB118" s="880"/>
      <c r="CC118" s="880"/>
      <c r="CD118" s="880"/>
      <c r="CE118" s="880"/>
      <c r="CF118" s="910" t="s">
        <v>242</v>
      </c>
      <c r="CG118" s="911"/>
      <c r="CH118" s="911"/>
      <c r="CI118" s="911"/>
      <c r="CJ118" s="911"/>
      <c r="CK118" s="962"/>
      <c r="CL118" s="856"/>
      <c r="CM118" s="850" t="s">
        <v>479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477</v>
      </c>
      <c r="DH118" s="815"/>
      <c r="DI118" s="815"/>
      <c r="DJ118" s="815"/>
      <c r="DK118" s="816"/>
      <c r="DL118" s="817" t="s">
        <v>242</v>
      </c>
      <c r="DM118" s="815"/>
      <c r="DN118" s="815"/>
      <c r="DO118" s="815"/>
      <c r="DP118" s="816"/>
      <c r="DQ118" s="817" t="s">
        <v>242</v>
      </c>
      <c r="DR118" s="815"/>
      <c r="DS118" s="815"/>
      <c r="DT118" s="815"/>
      <c r="DU118" s="816"/>
      <c r="DV118" s="859" t="s">
        <v>242</v>
      </c>
      <c r="DW118" s="860"/>
      <c r="DX118" s="860"/>
      <c r="DY118" s="860"/>
      <c r="DZ118" s="861"/>
    </row>
    <row r="119" spans="1:130" s="224" customFormat="1" ht="26.25" customHeight="1" x14ac:dyDescent="0.2">
      <c r="A119" s="853" t="s">
        <v>451</v>
      </c>
      <c r="B119" s="854"/>
      <c r="C119" s="895" t="s">
        <v>452</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477</v>
      </c>
      <c r="AB119" s="924"/>
      <c r="AC119" s="924"/>
      <c r="AD119" s="924"/>
      <c r="AE119" s="925"/>
      <c r="AF119" s="926" t="s">
        <v>242</v>
      </c>
      <c r="AG119" s="924"/>
      <c r="AH119" s="924"/>
      <c r="AI119" s="924"/>
      <c r="AJ119" s="925"/>
      <c r="AK119" s="926" t="s">
        <v>242</v>
      </c>
      <c r="AL119" s="924"/>
      <c r="AM119" s="924"/>
      <c r="AN119" s="924"/>
      <c r="AO119" s="925"/>
      <c r="AP119" s="927" t="s">
        <v>477</v>
      </c>
      <c r="AQ119" s="928"/>
      <c r="AR119" s="928"/>
      <c r="AS119" s="928"/>
      <c r="AT119" s="929"/>
      <c r="AU119" s="969"/>
      <c r="AV119" s="970"/>
      <c r="AW119" s="970"/>
      <c r="AX119" s="970"/>
      <c r="AY119" s="970"/>
      <c r="AZ119" s="245" t="s">
        <v>193</v>
      </c>
      <c r="BA119" s="245"/>
      <c r="BB119" s="245"/>
      <c r="BC119" s="245"/>
      <c r="BD119" s="245"/>
      <c r="BE119" s="245"/>
      <c r="BF119" s="245"/>
      <c r="BG119" s="245"/>
      <c r="BH119" s="245"/>
      <c r="BI119" s="245"/>
      <c r="BJ119" s="245"/>
      <c r="BK119" s="245"/>
      <c r="BL119" s="245"/>
      <c r="BM119" s="245"/>
      <c r="BN119" s="245"/>
      <c r="BO119" s="912" t="s">
        <v>480</v>
      </c>
      <c r="BP119" s="913"/>
      <c r="BQ119" s="914">
        <v>11271596</v>
      </c>
      <c r="BR119" s="880"/>
      <c r="BS119" s="880"/>
      <c r="BT119" s="880"/>
      <c r="BU119" s="880"/>
      <c r="BV119" s="880">
        <v>11059795</v>
      </c>
      <c r="BW119" s="880"/>
      <c r="BX119" s="880"/>
      <c r="BY119" s="880"/>
      <c r="BZ119" s="880"/>
      <c r="CA119" s="880">
        <v>10100908</v>
      </c>
      <c r="CB119" s="880"/>
      <c r="CC119" s="880"/>
      <c r="CD119" s="880"/>
      <c r="CE119" s="880"/>
      <c r="CF119" s="783"/>
      <c r="CG119" s="784"/>
      <c r="CH119" s="784"/>
      <c r="CI119" s="784"/>
      <c r="CJ119" s="869"/>
      <c r="CK119" s="963"/>
      <c r="CL119" s="858"/>
      <c r="CM119" s="873" t="s">
        <v>481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242</v>
      </c>
      <c r="DH119" s="799"/>
      <c r="DI119" s="799"/>
      <c r="DJ119" s="799"/>
      <c r="DK119" s="800"/>
      <c r="DL119" s="801" t="s">
        <v>242</v>
      </c>
      <c r="DM119" s="799"/>
      <c r="DN119" s="799"/>
      <c r="DO119" s="799"/>
      <c r="DP119" s="800"/>
      <c r="DQ119" s="801" t="s">
        <v>242</v>
      </c>
      <c r="DR119" s="799"/>
      <c r="DS119" s="799"/>
      <c r="DT119" s="799"/>
      <c r="DU119" s="800"/>
      <c r="DV119" s="883" t="s">
        <v>242</v>
      </c>
      <c r="DW119" s="884"/>
      <c r="DX119" s="884"/>
      <c r="DY119" s="884"/>
      <c r="DZ119" s="885"/>
    </row>
    <row r="120" spans="1:130" s="224" customFormat="1" ht="26.25" customHeight="1" x14ac:dyDescent="0.2">
      <c r="A120" s="855"/>
      <c r="B120" s="856"/>
      <c r="C120" s="850" t="s">
        <v>457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242</v>
      </c>
      <c r="AB120" s="815"/>
      <c r="AC120" s="815"/>
      <c r="AD120" s="815"/>
      <c r="AE120" s="816"/>
      <c r="AF120" s="817" t="s">
        <v>242</v>
      </c>
      <c r="AG120" s="815"/>
      <c r="AH120" s="815"/>
      <c r="AI120" s="815"/>
      <c r="AJ120" s="816"/>
      <c r="AK120" s="817" t="s">
        <v>242</v>
      </c>
      <c r="AL120" s="815"/>
      <c r="AM120" s="815"/>
      <c r="AN120" s="815"/>
      <c r="AO120" s="816"/>
      <c r="AP120" s="859" t="s">
        <v>242</v>
      </c>
      <c r="AQ120" s="860"/>
      <c r="AR120" s="860"/>
      <c r="AS120" s="860"/>
      <c r="AT120" s="861"/>
      <c r="AU120" s="915" t="s">
        <v>482</v>
      </c>
      <c r="AV120" s="916"/>
      <c r="AW120" s="916"/>
      <c r="AX120" s="916"/>
      <c r="AY120" s="917"/>
      <c r="AZ120" s="895" t="s">
        <v>483</v>
      </c>
      <c r="BA120" s="843"/>
      <c r="BB120" s="843"/>
      <c r="BC120" s="843"/>
      <c r="BD120" s="843"/>
      <c r="BE120" s="843"/>
      <c r="BF120" s="843"/>
      <c r="BG120" s="843"/>
      <c r="BH120" s="843"/>
      <c r="BI120" s="843"/>
      <c r="BJ120" s="843"/>
      <c r="BK120" s="843"/>
      <c r="BL120" s="843"/>
      <c r="BM120" s="843"/>
      <c r="BN120" s="843"/>
      <c r="BO120" s="843"/>
      <c r="BP120" s="844"/>
      <c r="BQ120" s="896">
        <v>1262135</v>
      </c>
      <c r="BR120" s="877"/>
      <c r="BS120" s="877"/>
      <c r="BT120" s="877"/>
      <c r="BU120" s="877"/>
      <c r="BV120" s="877">
        <v>1634294</v>
      </c>
      <c r="BW120" s="877"/>
      <c r="BX120" s="877"/>
      <c r="BY120" s="877"/>
      <c r="BZ120" s="877"/>
      <c r="CA120" s="877">
        <v>1864692</v>
      </c>
      <c r="CB120" s="877"/>
      <c r="CC120" s="877"/>
      <c r="CD120" s="877"/>
      <c r="CE120" s="877"/>
      <c r="CF120" s="901">
        <v>42.5</v>
      </c>
      <c r="CG120" s="902"/>
      <c r="CH120" s="902"/>
      <c r="CI120" s="902"/>
      <c r="CJ120" s="902"/>
      <c r="CK120" s="903" t="s">
        <v>484</v>
      </c>
      <c r="CL120" s="887"/>
      <c r="CM120" s="887"/>
      <c r="CN120" s="887"/>
      <c r="CO120" s="888"/>
      <c r="CP120" s="907" t="s">
        <v>485</v>
      </c>
      <c r="CQ120" s="908"/>
      <c r="CR120" s="908"/>
      <c r="CS120" s="908"/>
      <c r="CT120" s="908"/>
      <c r="CU120" s="908"/>
      <c r="CV120" s="908"/>
      <c r="CW120" s="908"/>
      <c r="CX120" s="908"/>
      <c r="CY120" s="908"/>
      <c r="CZ120" s="908"/>
      <c r="DA120" s="908"/>
      <c r="DB120" s="908"/>
      <c r="DC120" s="908"/>
      <c r="DD120" s="908"/>
      <c r="DE120" s="908"/>
      <c r="DF120" s="909"/>
      <c r="DG120" s="896">
        <v>1790376</v>
      </c>
      <c r="DH120" s="877"/>
      <c r="DI120" s="877"/>
      <c r="DJ120" s="877"/>
      <c r="DK120" s="877"/>
      <c r="DL120" s="877">
        <v>1815225</v>
      </c>
      <c r="DM120" s="877"/>
      <c r="DN120" s="877"/>
      <c r="DO120" s="877"/>
      <c r="DP120" s="877"/>
      <c r="DQ120" s="877">
        <v>1912305</v>
      </c>
      <c r="DR120" s="877"/>
      <c r="DS120" s="877"/>
      <c r="DT120" s="877"/>
      <c r="DU120" s="877"/>
      <c r="DV120" s="878">
        <v>43.6</v>
      </c>
      <c r="DW120" s="878"/>
      <c r="DX120" s="878"/>
      <c r="DY120" s="878"/>
      <c r="DZ120" s="879"/>
    </row>
    <row r="121" spans="1:130" s="224" customFormat="1" ht="26.25" customHeight="1" x14ac:dyDescent="0.2">
      <c r="A121" s="855"/>
      <c r="B121" s="856"/>
      <c r="C121" s="898" t="s">
        <v>486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v>964</v>
      </c>
      <c r="AB121" s="815"/>
      <c r="AC121" s="815"/>
      <c r="AD121" s="815"/>
      <c r="AE121" s="816"/>
      <c r="AF121" s="817">
        <v>415</v>
      </c>
      <c r="AG121" s="815"/>
      <c r="AH121" s="815"/>
      <c r="AI121" s="815"/>
      <c r="AJ121" s="816"/>
      <c r="AK121" s="817">
        <v>192</v>
      </c>
      <c r="AL121" s="815"/>
      <c r="AM121" s="815"/>
      <c r="AN121" s="815"/>
      <c r="AO121" s="816"/>
      <c r="AP121" s="859">
        <v>0</v>
      </c>
      <c r="AQ121" s="860"/>
      <c r="AR121" s="860"/>
      <c r="AS121" s="860"/>
      <c r="AT121" s="861"/>
      <c r="AU121" s="918"/>
      <c r="AV121" s="919"/>
      <c r="AW121" s="919"/>
      <c r="AX121" s="919"/>
      <c r="AY121" s="920"/>
      <c r="AZ121" s="850" t="s">
        <v>487</v>
      </c>
      <c r="BA121" s="787"/>
      <c r="BB121" s="787"/>
      <c r="BC121" s="787"/>
      <c r="BD121" s="787"/>
      <c r="BE121" s="787"/>
      <c r="BF121" s="787"/>
      <c r="BG121" s="787"/>
      <c r="BH121" s="787"/>
      <c r="BI121" s="787"/>
      <c r="BJ121" s="787"/>
      <c r="BK121" s="787"/>
      <c r="BL121" s="787"/>
      <c r="BM121" s="787"/>
      <c r="BN121" s="787"/>
      <c r="BO121" s="787"/>
      <c r="BP121" s="788"/>
      <c r="BQ121" s="851">
        <v>375000</v>
      </c>
      <c r="BR121" s="852"/>
      <c r="BS121" s="852"/>
      <c r="BT121" s="852"/>
      <c r="BU121" s="852"/>
      <c r="BV121" s="852">
        <v>346036</v>
      </c>
      <c r="BW121" s="852"/>
      <c r="BX121" s="852"/>
      <c r="BY121" s="852"/>
      <c r="BZ121" s="852"/>
      <c r="CA121" s="852">
        <v>310878</v>
      </c>
      <c r="CB121" s="852"/>
      <c r="CC121" s="852"/>
      <c r="CD121" s="852"/>
      <c r="CE121" s="852"/>
      <c r="CF121" s="910">
        <v>7.1</v>
      </c>
      <c r="CG121" s="911"/>
      <c r="CH121" s="911"/>
      <c r="CI121" s="911"/>
      <c r="CJ121" s="911"/>
      <c r="CK121" s="904"/>
      <c r="CL121" s="890"/>
      <c r="CM121" s="890"/>
      <c r="CN121" s="890"/>
      <c r="CO121" s="891"/>
      <c r="CP121" s="870" t="s">
        <v>424</v>
      </c>
      <c r="CQ121" s="871"/>
      <c r="CR121" s="871"/>
      <c r="CS121" s="871"/>
      <c r="CT121" s="871"/>
      <c r="CU121" s="871"/>
      <c r="CV121" s="871"/>
      <c r="CW121" s="871"/>
      <c r="CX121" s="871"/>
      <c r="CY121" s="871"/>
      <c r="CZ121" s="871"/>
      <c r="DA121" s="871"/>
      <c r="DB121" s="871"/>
      <c r="DC121" s="871"/>
      <c r="DD121" s="871"/>
      <c r="DE121" s="871"/>
      <c r="DF121" s="872"/>
      <c r="DG121" s="851">
        <v>427120</v>
      </c>
      <c r="DH121" s="852"/>
      <c r="DI121" s="852"/>
      <c r="DJ121" s="852"/>
      <c r="DK121" s="852"/>
      <c r="DL121" s="852">
        <v>397084</v>
      </c>
      <c r="DM121" s="852"/>
      <c r="DN121" s="852"/>
      <c r="DO121" s="852"/>
      <c r="DP121" s="852"/>
      <c r="DQ121" s="852">
        <v>363214</v>
      </c>
      <c r="DR121" s="852"/>
      <c r="DS121" s="852"/>
      <c r="DT121" s="852"/>
      <c r="DU121" s="852"/>
      <c r="DV121" s="829">
        <v>8.3000000000000007</v>
      </c>
      <c r="DW121" s="829"/>
      <c r="DX121" s="829"/>
      <c r="DY121" s="829"/>
      <c r="DZ121" s="830"/>
    </row>
    <row r="122" spans="1:130" s="224" customFormat="1" ht="26.25" customHeight="1" x14ac:dyDescent="0.2">
      <c r="A122" s="855"/>
      <c r="B122" s="856"/>
      <c r="C122" s="850" t="s">
        <v>467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242</v>
      </c>
      <c r="AB122" s="815"/>
      <c r="AC122" s="815"/>
      <c r="AD122" s="815"/>
      <c r="AE122" s="816"/>
      <c r="AF122" s="817" t="s">
        <v>242</v>
      </c>
      <c r="AG122" s="815"/>
      <c r="AH122" s="815"/>
      <c r="AI122" s="815"/>
      <c r="AJ122" s="816"/>
      <c r="AK122" s="817" t="s">
        <v>242</v>
      </c>
      <c r="AL122" s="815"/>
      <c r="AM122" s="815"/>
      <c r="AN122" s="815"/>
      <c r="AO122" s="816"/>
      <c r="AP122" s="859" t="s">
        <v>242</v>
      </c>
      <c r="AQ122" s="860"/>
      <c r="AR122" s="860"/>
      <c r="AS122" s="860"/>
      <c r="AT122" s="861"/>
      <c r="AU122" s="918"/>
      <c r="AV122" s="919"/>
      <c r="AW122" s="919"/>
      <c r="AX122" s="919"/>
      <c r="AY122" s="920"/>
      <c r="AZ122" s="873" t="s">
        <v>488</v>
      </c>
      <c r="BA122" s="874"/>
      <c r="BB122" s="874"/>
      <c r="BC122" s="874"/>
      <c r="BD122" s="874"/>
      <c r="BE122" s="874"/>
      <c r="BF122" s="874"/>
      <c r="BG122" s="874"/>
      <c r="BH122" s="874"/>
      <c r="BI122" s="874"/>
      <c r="BJ122" s="874"/>
      <c r="BK122" s="874"/>
      <c r="BL122" s="874"/>
      <c r="BM122" s="874"/>
      <c r="BN122" s="874"/>
      <c r="BO122" s="874"/>
      <c r="BP122" s="875"/>
      <c r="BQ122" s="914">
        <v>6863161</v>
      </c>
      <c r="BR122" s="880"/>
      <c r="BS122" s="880"/>
      <c r="BT122" s="880"/>
      <c r="BU122" s="880"/>
      <c r="BV122" s="880">
        <v>6832127</v>
      </c>
      <c r="BW122" s="880"/>
      <c r="BX122" s="880"/>
      <c r="BY122" s="880"/>
      <c r="BZ122" s="880"/>
      <c r="CA122" s="880">
        <v>6320749</v>
      </c>
      <c r="CB122" s="880"/>
      <c r="CC122" s="880"/>
      <c r="CD122" s="880"/>
      <c r="CE122" s="880"/>
      <c r="CF122" s="881">
        <v>144.19999999999999</v>
      </c>
      <c r="CG122" s="882"/>
      <c r="CH122" s="882"/>
      <c r="CI122" s="882"/>
      <c r="CJ122" s="882"/>
      <c r="CK122" s="904"/>
      <c r="CL122" s="890"/>
      <c r="CM122" s="890"/>
      <c r="CN122" s="890"/>
      <c r="CO122" s="891"/>
      <c r="CP122" s="870" t="s">
        <v>420</v>
      </c>
      <c r="CQ122" s="871"/>
      <c r="CR122" s="871"/>
      <c r="CS122" s="871"/>
      <c r="CT122" s="871"/>
      <c r="CU122" s="871"/>
      <c r="CV122" s="871"/>
      <c r="CW122" s="871"/>
      <c r="CX122" s="871"/>
      <c r="CY122" s="871"/>
      <c r="CZ122" s="871"/>
      <c r="DA122" s="871"/>
      <c r="DB122" s="871"/>
      <c r="DC122" s="871"/>
      <c r="DD122" s="871"/>
      <c r="DE122" s="871"/>
      <c r="DF122" s="872"/>
      <c r="DG122" s="851">
        <v>69896</v>
      </c>
      <c r="DH122" s="852"/>
      <c r="DI122" s="852"/>
      <c r="DJ122" s="852"/>
      <c r="DK122" s="852"/>
      <c r="DL122" s="852">
        <v>75637</v>
      </c>
      <c r="DM122" s="852"/>
      <c r="DN122" s="852"/>
      <c r="DO122" s="852"/>
      <c r="DP122" s="852"/>
      <c r="DQ122" s="852">
        <v>103669</v>
      </c>
      <c r="DR122" s="852"/>
      <c r="DS122" s="852"/>
      <c r="DT122" s="852"/>
      <c r="DU122" s="852"/>
      <c r="DV122" s="829">
        <v>2.4</v>
      </c>
      <c r="DW122" s="829"/>
      <c r="DX122" s="829"/>
      <c r="DY122" s="829"/>
      <c r="DZ122" s="830"/>
    </row>
    <row r="123" spans="1:130" s="224" customFormat="1" ht="26.25" customHeight="1" x14ac:dyDescent="0.2">
      <c r="A123" s="855"/>
      <c r="B123" s="856"/>
      <c r="C123" s="850" t="s">
        <v>473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242</v>
      </c>
      <c r="AB123" s="815"/>
      <c r="AC123" s="815"/>
      <c r="AD123" s="815"/>
      <c r="AE123" s="816"/>
      <c r="AF123" s="817" t="s">
        <v>242</v>
      </c>
      <c r="AG123" s="815"/>
      <c r="AH123" s="815"/>
      <c r="AI123" s="815"/>
      <c r="AJ123" s="816"/>
      <c r="AK123" s="817" t="s">
        <v>242</v>
      </c>
      <c r="AL123" s="815"/>
      <c r="AM123" s="815"/>
      <c r="AN123" s="815"/>
      <c r="AO123" s="816"/>
      <c r="AP123" s="859" t="s">
        <v>242</v>
      </c>
      <c r="AQ123" s="860"/>
      <c r="AR123" s="860"/>
      <c r="AS123" s="860"/>
      <c r="AT123" s="861"/>
      <c r="AU123" s="921"/>
      <c r="AV123" s="922"/>
      <c r="AW123" s="922"/>
      <c r="AX123" s="922"/>
      <c r="AY123" s="922"/>
      <c r="AZ123" s="245" t="s">
        <v>193</v>
      </c>
      <c r="BA123" s="245"/>
      <c r="BB123" s="245"/>
      <c r="BC123" s="245"/>
      <c r="BD123" s="245"/>
      <c r="BE123" s="245"/>
      <c r="BF123" s="245"/>
      <c r="BG123" s="245"/>
      <c r="BH123" s="245"/>
      <c r="BI123" s="245"/>
      <c r="BJ123" s="245"/>
      <c r="BK123" s="245"/>
      <c r="BL123" s="245"/>
      <c r="BM123" s="245"/>
      <c r="BN123" s="245"/>
      <c r="BO123" s="912" t="s">
        <v>489</v>
      </c>
      <c r="BP123" s="913"/>
      <c r="BQ123" s="867">
        <v>8500296</v>
      </c>
      <c r="BR123" s="868"/>
      <c r="BS123" s="868"/>
      <c r="BT123" s="868"/>
      <c r="BU123" s="868"/>
      <c r="BV123" s="868">
        <v>8812457</v>
      </c>
      <c r="BW123" s="868"/>
      <c r="BX123" s="868"/>
      <c r="BY123" s="868"/>
      <c r="BZ123" s="868"/>
      <c r="CA123" s="868">
        <v>8496319</v>
      </c>
      <c r="CB123" s="868"/>
      <c r="CC123" s="868"/>
      <c r="CD123" s="868"/>
      <c r="CE123" s="868"/>
      <c r="CF123" s="783"/>
      <c r="CG123" s="784"/>
      <c r="CH123" s="784"/>
      <c r="CI123" s="784"/>
      <c r="CJ123" s="869"/>
      <c r="CK123" s="904"/>
      <c r="CL123" s="890"/>
      <c r="CM123" s="890"/>
      <c r="CN123" s="890"/>
      <c r="CO123" s="891"/>
      <c r="CP123" s="870" t="s">
        <v>490</v>
      </c>
      <c r="CQ123" s="871"/>
      <c r="CR123" s="871"/>
      <c r="CS123" s="871"/>
      <c r="CT123" s="871"/>
      <c r="CU123" s="871"/>
      <c r="CV123" s="871"/>
      <c r="CW123" s="871"/>
      <c r="CX123" s="871"/>
      <c r="CY123" s="871"/>
      <c r="CZ123" s="871"/>
      <c r="DA123" s="871"/>
      <c r="DB123" s="871"/>
      <c r="DC123" s="871"/>
      <c r="DD123" s="871"/>
      <c r="DE123" s="871"/>
      <c r="DF123" s="872"/>
      <c r="DG123" s="814" t="s">
        <v>242</v>
      </c>
      <c r="DH123" s="815"/>
      <c r="DI123" s="815"/>
      <c r="DJ123" s="815"/>
      <c r="DK123" s="816"/>
      <c r="DL123" s="817" t="s">
        <v>242</v>
      </c>
      <c r="DM123" s="815"/>
      <c r="DN123" s="815"/>
      <c r="DO123" s="815"/>
      <c r="DP123" s="816"/>
      <c r="DQ123" s="817" t="s">
        <v>477</v>
      </c>
      <c r="DR123" s="815"/>
      <c r="DS123" s="815"/>
      <c r="DT123" s="815"/>
      <c r="DU123" s="816"/>
      <c r="DV123" s="859" t="s">
        <v>242</v>
      </c>
      <c r="DW123" s="860"/>
      <c r="DX123" s="860"/>
      <c r="DY123" s="860"/>
      <c r="DZ123" s="861"/>
    </row>
    <row r="124" spans="1:130" s="224" customFormat="1" ht="26.25" customHeight="1" thickBot="1" x14ac:dyDescent="0.25">
      <c r="A124" s="855"/>
      <c r="B124" s="856"/>
      <c r="C124" s="850" t="s">
        <v>476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242</v>
      </c>
      <c r="AB124" s="815"/>
      <c r="AC124" s="815"/>
      <c r="AD124" s="815"/>
      <c r="AE124" s="816"/>
      <c r="AF124" s="817" t="s">
        <v>477</v>
      </c>
      <c r="AG124" s="815"/>
      <c r="AH124" s="815"/>
      <c r="AI124" s="815"/>
      <c r="AJ124" s="816"/>
      <c r="AK124" s="817" t="s">
        <v>242</v>
      </c>
      <c r="AL124" s="815"/>
      <c r="AM124" s="815"/>
      <c r="AN124" s="815"/>
      <c r="AO124" s="816"/>
      <c r="AP124" s="859" t="s">
        <v>242</v>
      </c>
      <c r="AQ124" s="860"/>
      <c r="AR124" s="860"/>
      <c r="AS124" s="860"/>
      <c r="AT124" s="861"/>
      <c r="AU124" s="862" t="s">
        <v>491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64.5</v>
      </c>
      <c r="BR124" s="866"/>
      <c r="BS124" s="866"/>
      <c r="BT124" s="866"/>
      <c r="BU124" s="866"/>
      <c r="BV124" s="866">
        <v>49.1</v>
      </c>
      <c r="BW124" s="866"/>
      <c r="BX124" s="866"/>
      <c r="BY124" s="866"/>
      <c r="BZ124" s="866"/>
      <c r="CA124" s="866">
        <v>36.6</v>
      </c>
      <c r="CB124" s="866"/>
      <c r="CC124" s="866"/>
      <c r="CD124" s="866"/>
      <c r="CE124" s="866"/>
      <c r="CF124" s="761"/>
      <c r="CG124" s="762"/>
      <c r="CH124" s="762"/>
      <c r="CI124" s="762"/>
      <c r="CJ124" s="897"/>
      <c r="CK124" s="905"/>
      <c r="CL124" s="905"/>
      <c r="CM124" s="905"/>
      <c r="CN124" s="905"/>
      <c r="CO124" s="906"/>
      <c r="CP124" s="870" t="s">
        <v>492</v>
      </c>
      <c r="CQ124" s="871"/>
      <c r="CR124" s="871"/>
      <c r="CS124" s="871"/>
      <c r="CT124" s="871"/>
      <c r="CU124" s="871"/>
      <c r="CV124" s="871"/>
      <c r="CW124" s="871"/>
      <c r="CX124" s="871"/>
      <c r="CY124" s="871"/>
      <c r="CZ124" s="871"/>
      <c r="DA124" s="871"/>
      <c r="DB124" s="871"/>
      <c r="DC124" s="871"/>
      <c r="DD124" s="871"/>
      <c r="DE124" s="871"/>
      <c r="DF124" s="872"/>
      <c r="DG124" s="798" t="s">
        <v>242</v>
      </c>
      <c r="DH124" s="799"/>
      <c r="DI124" s="799"/>
      <c r="DJ124" s="799"/>
      <c r="DK124" s="800"/>
      <c r="DL124" s="801" t="s">
        <v>242</v>
      </c>
      <c r="DM124" s="799"/>
      <c r="DN124" s="799"/>
      <c r="DO124" s="799"/>
      <c r="DP124" s="800"/>
      <c r="DQ124" s="801" t="s">
        <v>242</v>
      </c>
      <c r="DR124" s="799"/>
      <c r="DS124" s="799"/>
      <c r="DT124" s="799"/>
      <c r="DU124" s="800"/>
      <c r="DV124" s="883" t="s">
        <v>477</v>
      </c>
      <c r="DW124" s="884"/>
      <c r="DX124" s="884"/>
      <c r="DY124" s="884"/>
      <c r="DZ124" s="885"/>
    </row>
    <row r="125" spans="1:130" s="224" customFormat="1" ht="26.25" customHeight="1" x14ac:dyDescent="0.2">
      <c r="A125" s="855"/>
      <c r="B125" s="856"/>
      <c r="C125" s="850" t="s">
        <v>479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242</v>
      </c>
      <c r="AB125" s="815"/>
      <c r="AC125" s="815"/>
      <c r="AD125" s="815"/>
      <c r="AE125" s="816"/>
      <c r="AF125" s="817" t="s">
        <v>242</v>
      </c>
      <c r="AG125" s="815"/>
      <c r="AH125" s="815"/>
      <c r="AI125" s="815"/>
      <c r="AJ125" s="816"/>
      <c r="AK125" s="817" t="s">
        <v>242</v>
      </c>
      <c r="AL125" s="815"/>
      <c r="AM125" s="815"/>
      <c r="AN125" s="815"/>
      <c r="AO125" s="816"/>
      <c r="AP125" s="859" t="s">
        <v>242</v>
      </c>
      <c r="AQ125" s="860"/>
      <c r="AR125" s="860"/>
      <c r="AS125" s="860"/>
      <c r="AT125" s="86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86" t="s">
        <v>493</v>
      </c>
      <c r="CL125" s="887"/>
      <c r="CM125" s="887"/>
      <c r="CN125" s="887"/>
      <c r="CO125" s="888"/>
      <c r="CP125" s="895" t="s">
        <v>494</v>
      </c>
      <c r="CQ125" s="843"/>
      <c r="CR125" s="843"/>
      <c r="CS125" s="843"/>
      <c r="CT125" s="843"/>
      <c r="CU125" s="843"/>
      <c r="CV125" s="843"/>
      <c r="CW125" s="843"/>
      <c r="CX125" s="843"/>
      <c r="CY125" s="843"/>
      <c r="CZ125" s="843"/>
      <c r="DA125" s="843"/>
      <c r="DB125" s="843"/>
      <c r="DC125" s="843"/>
      <c r="DD125" s="843"/>
      <c r="DE125" s="843"/>
      <c r="DF125" s="844"/>
      <c r="DG125" s="896" t="s">
        <v>242</v>
      </c>
      <c r="DH125" s="877"/>
      <c r="DI125" s="877"/>
      <c r="DJ125" s="877"/>
      <c r="DK125" s="877"/>
      <c r="DL125" s="877" t="s">
        <v>242</v>
      </c>
      <c r="DM125" s="877"/>
      <c r="DN125" s="877"/>
      <c r="DO125" s="877"/>
      <c r="DP125" s="877"/>
      <c r="DQ125" s="877" t="s">
        <v>242</v>
      </c>
      <c r="DR125" s="877"/>
      <c r="DS125" s="877"/>
      <c r="DT125" s="877"/>
      <c r="DU125" s="877"/>
      <c r="DV125" s="878" t="s">
        <v>242</v>
      </c>
      <c r="DW125" s="878"/>
      <c r="DX125" s="878"/>
      <c r="DY125" s="878"/>
      <c r="DZ125" s="879"/>
    </row>
    <row r="126" spans="1:130" s="224" customFormat="1" ht="26.25" customHeight="1" thickBot="1" x14ac:dyDescent="0.25">
      <c r="A126" s="855"/>
      <c r="B126" s="856"/>
      <c r="C126" s="850" t="s">
        <v>481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242</v>
      </c>
      <c r="AB126" s="815"/>
      <c r="AC126" s="815"/>
      <c r="AD126" s="815"/>
      <c r="AE126" s="816"/>
      <c r="AF126" s="817" t="s">
        <v>242</v>
      </c>
      <c r="AG126" s="815"/>
      <c r="AH126" s="815"/>
      <c r="AI126" s="815"/>
      <c r="AJ126" s="816"/>
      <c r="AK126" s="817" t="s">
        <v>242</v>
      </c>
      <c r="AL126" s="815"/>
      <c r="AM126" s="815"/>
      <c r="AN126" s="815"/>
      <c r="AO126" s="816"/>
      <c r="AP126" s="859" t="s">
        <v>242</v>
      </c>
      <c r="AQ126" s="860"/>
      <c r="AR126" s="860"/>
      <c r="AS126" s="860"/>
      <c r="AT126" s="86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89"/>
      <c r="CL126" s="890"/>
      <c r="CM126" s="890"/>
      <c r="CN126" s="890"/>
      <c r="CO126" s="891"/>
      <c r="CP126" s="850" t="s">
        <v>495</v>
      </c>
      <c r="CQ126" s="787"/>
      <c r="CR126" s="787"/>
      <c r="CS126" s="787"/>
      <c r="CT126" s="787"/>
      <c r="CU126" s="787"/>
      <c r="CV126" s="787"/>
      <c r="CW126" s="787"/>
      <c r="CX126" s="787"/>
      <c r="CY126" s="787"/>
      <c r="CZ126" s="787"/>
      <c r="DA126" s="787"/>
      <c r="DB126" s="787"/>
      <c r="DC126" s="787"/>
      <c r="DD126" s="787"/>
      <c r="DE126" s="787"/>
      <c r="DF126" s="788"/>
      <c r="DG126" s="851" t="s">
        <v>242</v>
      </c>
      <c r="DH126" s="852"/>
      <c r="DI126" s="852"/>
      <c r="DJ126" s="852"/>
      <c r="DK126" s="852"/>
      <c r="DL126" s="852" t="s">
        <v>242</v>
      </c>
      <c r="DM126" s="852"/>
      <c r="DN126" s="852"/>
      <c r="DO126" s="852"/>
      <c r="DP126" s="852"/>
      <c r="DQ126" s="852" t="s">
        <v>242</v>
      </c>
      <c r="DR126" s="852"/>
      <c r="DS126" s="852"/>
      <c r="DT126" s="852"/>
      <c r="DU126" s="852"/>
      <c r="DV126" s="829" t="s">
        <v>242</v>
      </c>
      <c r="DW126" s="829"/>
      <c r="DX126" s="829"/>
      <c r="DY126" s="829"/>
      <c r="DZ126" s="830"/>
    </row>
    <row r="127" spans="1:130" s="224" customFormat="1" ht="26.25" customHeight="1" x14ac:dyDescent="0.2">
      <c r="A127" s="857"/>
      <c r="B127" s="858"/>
      <c r="C127" s="873" t="s">
        <v>496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242</v>
      </c>
      <c r="AB127" s="815"/>
      <c r="AC127" s="815"/>
      <c r="AD127" s="815"/>
      <c r="AE127" s="816"/>
      <c r="AF127" s="817" t="s">
        <v>242</v>
      </c>
      <c r="AG127" s="815"/>
      <c r="AH127" s="815"/>
      <c r="AI127" s="815"/>
      <c r="AJ127" s="816"/>
      <c r="AK127" s="817" t="s">
        <v>242</v>
      </c>
      <c r="AL127" s="815"/>
      <c r="AM127" s="815"/>
      <c r="AN127" s="815"/>
      <c r="AO127" s="816"/>
      <c r="AP127" s="859" t="s">
        <v>242</v>
      </c>
      <c r="AQ127" s="860"/>
      <c r="AR127" s="860"/>
      <c r="AS127" s="860"/>
      <c r="AT127" s="861"/>
      <c r="AU127" s="226"/>
      <c r="AV127" s="226"/>
      <c r="AW127" s="226"/>
      <c r="AX127" s="876" t="s">
        <v>497</v>
      </c>
      <c r="AY127" s="847"/>
      <c r="AZ127" s="847"/>
      <c r="BA127" s="847"/>
      <c r="BB127" s="847"/>
      <c r="BC127" s="847"/>
      <c r="BD127" s="847"/>
      <c r="BE127" s="848"/>
      <c r="BF127" s="846" t="s">
        <v>498</v>
      </c>
      <c r="BG127" s="847"/>
      <c r="BH127" s="847"/>
      <c r="BI127" s="847"/>
      <c r="BJ127" s="847"/>
      <c r="BK127" s="847"/>
      <c r="BL127" s="848"/>
      <c r="BM127" s="846" t="s">
        <v>499</v>
      </c>
      <c r="BN127" s="847"/>
      <c r="BO127" s="847"/>
      <c r="BP127" s="847"/>
      <c r="BQ127" s="847"/>
      <c r="BR127" s="847"/>
      <c r="BS127" s="848"/>
      <c r="BT127" s="846" t="s">
        <v>500</v>
      </c>
      <c r="BU127" s="847"/>
      <c r="BV127" s="847"/>
      <c r="BW127" s="847"/>
      <c r="BX127" s="847"/>
      <c r="BY127" s="847"/>
      <c r="BZ127" s="849"/>
      <c r="CA127" s="226"/>
      <c r="CB127" s="226"/>
      <c r="CC127" s="226"/>
      <c r="CD127" s="249"/>
      <c r="CE127" s="249"/>
      <c r="CF127" s="249"/>
      <c r="CG127" s="226"/>
      <c r="CH127" s="226"/>
      <c r="CI127" s="226"/>
      <c r="CJ127" s="248"/>
      <c r="CK127" s="889"/>
      <c r="CL127" s="890"/>
      <c r="CM127" s="890"/>
      <c r="CN127" s="890"/>
      <c r="CO127" s="891"/>
      <c r="CP127" s="850" t="s">
        <v>501</v>
      </c>
      <c r="CQ127" s="787"/>
      <c r="CR127" s="787"/>
      <c r="CS127" s="787"/>
      <c r="CT127" s="787"/>
      <c r="CU127" s="787"/>
      <c r="CV127" s="787"/>
      <c r="CW127" s="787"/>
      <c r="CX127" s="787"/>
      <c r="CY127" s="787"/>
      <c r="CZ127" s="787"/>
      <c r="DA127" s="787"/>
      <c r="DB127" s="787"/>
      <c r="DC127" s="787"/>
      <c r="DD127" s="787"/>
      <c r="DE127" s="787"/>
      <c r="DF127" s="788"/>
      <c r="DG127" s="851" t="s">
        <v>242</v>
      </c>
      <c r="DH127" s="852"/>
      <c r="DI127" s="852"/>
      <c r="DJ127" s="852"/>
      <c r="DK127" s="852"/>
      <c r="DL127" s="852" t="s">
        <v>242</v>
      </c>
      <c r="DM127" s="852"/>
      <c r="DN127" s="852"/>
      <c r="DO127" s="852"/>
      <c r="DP127" s="852"/>
      <c r="DQ127" s="852" t="s">
        <v>242</v>
      </c>
      <c r="DR127" s="852"/>
      <c r="DS127" s="852"/>
      <c r="DT127" s="852"/>
      <c r="DU127" s="852"/>
      <c r="DV127" s="829" t="s">
        <v>242</v>
      </c>
      <c r="DW127" s="829"/>
      <c r="DX127" s="829"/>
      <c r="DY127" s="829"/>
      <c r="DZ127" s="830"/>
    </row>
    <row r="128" spans="1:130" s="224" customFormat="1" ht="26.25" customHeight="1" thickBot="1" x14ac:dyDescent="0.25">
      <c r="A128" s="831" t="s">
        <v>502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503</v>
      </c>
      <c r="X128" s="833"/>
      <c r="Y128" s="833"/>
      <c r="Z128" s="834"/>
      <c r="AA128" s="835">
        <v>46156</v>
      </c>
      <c r="AB128" s="836"/>
      <c r="AC128" s="836"/>
      <c r="AD128" s="836"/>
      <c r="AE128" s="837"/>
      <c r="AF128" s="838">
        <v>47078</v>
      </c>
      <c r="AG128" s="836"/>
      <c r="AH128" s="836"/>
      <c r="AI128" s="836"/>
      <c r="AJ128" s="837"/>
      <c r="AK128" s="838">
        <v>47875</v>
      </c>
      <c r="AL128" s="836"/>
      <c r="AM128" s="836"/>
      <c r="AN128" s="836"/>
      <c r="AO128" s="837"/>
      <c r="AP128" s="839"/>
      <c r="AQ128" s="840"/>
      <c r="AR128" s="840"/>
      <c r="AS128" s="840"/>
      <c r="AT128" s="841"/>
      <c r="AU128" s="226"/>
      <c r="AV128" s="226"/>
      <c r="AW128" s="226"/>
      <c r="AX128" s="842" t="s">
        <v>504</v>
      </c>
      <c r="AY128" s="843"/>
      <c r="AZ128" s="843"/>
      <c r="BA128" s="843"/>
      <c r="BB128" s="843"/>
      <c r="BC128" s="843"/>
      <c r="BD128" s="843"/>
      <c r="BE128" s="844"/>
      <c r="BF128" s="821" t="s">
        <v>242</v>
      </c>
      <c r="BG128" s="822"/>
      <c r="BH128" s="822"/>
      <c r="BI128" s="822"/>
      <c r="BJ128" s="822"/>
      <c r="BK128" s="822"/>
      <c r="BL128" s="845"/>
      <c r="BM128" s="821">
        <v>14.9</v>
      </c>
      <c r="BN128" s="822"/>
      <c r="BO128" s="822"/>
      <c r="BP128" s="822"/>
      <c r="BQ128" s="822"/>
      <c r="BR128" s="822"/>
      <c r="BS128" s="845"/>
      <c r="BT128" s="821">
        <v>20</v>
      </c>
      <c r="BU128" s="822"/>
      <c r="BV128" s="822"/>
      <c r="BW128" s="822"/>
      <c r="BX128" s="822"/>
      <c r="BY128" s="822"/>
      <c r="BZ128" s="823"/>
      <c r="CA128" s="249"/>
      <c r="CB128" s="249"/>
      <c r="CC128" s="249"/>
      <c r="CD128" s="249"/>
      <c r="CE128" s="249"/>
      <c r="CF128" s="249"/>
      <c r="CG128" s="226"/>
      <c r="CH128" s="226"/>
      <c r="CI128" s="226"/>
      <c r="CJ128" s="248"/>
      <c r="CK128" s="892"/>
      <c r="CL128" s="893"/>
      <c r="CM128" s="893"/>
      <c r="CN128" s="893"/>
      <c r="CO128" s="894"/>
      <c r="CP128" s="824" t="s">
        <v>505</v>
      </c>
      <c r="CQ128" s="765"/>
      <c r="CR128" s="765"/>
      <c r="CS128" s="765"/>
      <c r="CT128" s="765"/>
      <c r="CU128" s="765"/>
      <c r="CV128" s="765"/>
      <c r="CW128" s="765"/>
      <c r="CX128" s="765"/>
      <c r="CY128" s="765"/>
      <c r="CZ128" s="765"/>
      <c r="DA128" s="765"/>
      <c r="DB128" s="765"/>
      <c r="DC128" s="765"/>
      <c r="DD128" s="765"/>
      <c r="DE128" s="765"/>
      <c r="DF128" s="766"/>
      <c r="DG128" s="825" t="s">
        <v>242</v>
      </c>
      <c r="DH128" s="826"/>
      <c r="DI128" s="826"/>
      <c r="DJ128" s="826"/>
      <c r="DK128" s="826"/>
      <c r="DL128" s="826" t="s">
        <v>242</v>
      </c>
      <c r="DM128" s="826"/>
      <c r="DN128" s="826"/>
      <c r="DO128" s="826"/>
      <c r="DP128" s="826"/>
      <c r="DQ128" s="826" t="s">
        <v>242</v>
      </c>
      <c r="DR128" s="826"/>
      <c r="DS128" s="826"/>
      <c r="DT128" s="826"/>
      <c r="DU128" s="826"/>
      <c r="DV128" s="827" t="s">
        <v>242</v>
      </c>
      <c r="DW128" s="827"/>
      <c r="DX128" s="827"/>
      <c r="DY128" s="827"/>
      <c r="DZ128" s="828"/>
    </row>
    <row r="129" spans="1:131" s="224" customFormat="1" ht="26.25" customHeight="1" x14ac:dyDescent="0.2">
      <c r="A129" s="809" t="s">
        <v>109</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506</v>
      </c>
      <c r="X129" s="812"/>
      <c r="Y129" s="812"/>
      <c r="Z129" s="813"/>
      <c r="AA129" s="814">
        <v>5092263</v>
      </c>
      <c r="AB129" s="815"/>
      <c r="AC129" s="815"/>
      <c r="AD129" s="815"/>
      <c r="AE129" s="816"/>
      <c r="AF129" s="817">
        <v>5352223</v>
      </c>
      <c r="AG129" s="815"/>
      <c r="AH129" s="815"/>
      <c r="AI129" s="815"/>
      <c r="AJ129" s="816"/>
      <c r="AK129" s="817">
        <v>5158589</v>
      </c>
      <c r="AL129" s="815"/>
      <c r="AM129" s="815"/>
      <c r="AN129" s="815"/>
      <c r="AO129" s="816"/>
      <c r="AP129" s="818"/>
      <c r="AQ129" s="819"/>
      <c r="AR129" s="819"/>
      <c r="AS129" s="819"/>
      <c r="AT129" s="820"/>
      <c r="AU129" s="227"/>
      <c r="AV129" s="227"/>
      <c r="AW129" s="227"/>
      <c r="AX129" s="786" t="s">
        <v>507</v>
      </c>
      <c r="AY129" s="787"/>
      <c r="AZ129" s="787"/>
      <c r="BA129" s="787"/>
      <c r="BB129" s="787"/>
      <c r="BC129" s="787"/>
      <c r="BD129" s="787"/>
      <c r="BE129" s="788"/>
      <c r="BF129" s="805" t="s">
        <v>477</v>
      </c>
      <c r="BG129" s="806"/>
      <c r="BH129" s="806"/>
      <c r="BI129" s="806"/>
      <c r="BJ129" s="806"/>
      <c r="BK129" s="806"/>
      <c r="BL129" s="807"/>
      <c r="BM129" s="805">
        <v>19.899999999999999</v>
      </c>
      <c r="BN129" s="806"/>
      <c r="BO129" s="806"/>
      <c r="BP129" s="806"/>
      <c r="BQ129" s="806"/>
      <c r="BR129" s="806"/>
      <c r="BS129" s="807"/>
      <c r="BT129" s="805">
        <v>30</v>
      </c>
      <c r="BU129" s="806"/>
      <c r="BV129" s="806"/>
      <c r="BW129" s="806"/>
      <c r="BX129" s="806"/>
      <c r="BY129" s="806"/>
      <c r="BZ129" s="808"/>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809" t="s">
        <v>508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509</v>
      </c>
      <c r="X130" s="812"/>
      <c r="Y130" s="812"/>
      <c r="Z130" s="813"/>
      <c r="AA130" s="814">
        <v>796127</v>
      </c>
      <c r="AB130" s="815"/>
      <c r="AC130" s="815"/>
      <c r="AD130" s="815"/>
      <c r="AE130" s="816"/>
      <c r="AF130" s="817">
        <v>779282</v>
      </c>
      <c r="AG130" s="815"/>
      <c r="AH130" s="815"/>
      <c r="AI130" s="815"/>
      <c r="AJ130" s="816"/>
      <c r="AK130" s="817">
        <v>775641</v>
      </c>
      <c r="AL130" s="815"/>
      <c r="AM130" s="815"/>
      <c r="AN130" s="815"/>
      <c r="AO130" s="816"/>
      <c r="AP130" s="818"/>
      <c r="AQ130" s="819"/>
      <c r="AR130" s="819"/>
      <c r="AS130" s="819"/>
      <c r="AT130" s="820"/>
      <c r="AU130" s="227"/>
      <c r="AV130" s="227"/>
      <c r="AW130" s="227"/>
      <c r="AX130" s="786" t="s">
        <v>510</v>
      </c>
      <c r="AY130" s="787"/>
      <c r="AZ130" s="787"/>
      <c r="BA130" s="787"/>
      <c r="BB130" s="787"/>
      <c r="BC130" s="787"/>
      <c r="BD130" s="787"/>
      <c r="BE130" s="788"/>
      <c r="BF130" s="789">
        <v>10.3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511</v>
      </c>
      <c r="X131" s="796"/>
      <c r="Y131" s="796"/>
      <c r="Z131" s="797"/>
      <c r="AA131" s="798">
        <v>4296136</v>
      </c>
      <c r="AB131" s="799"/>
      <c r="AC131" s="799"/>
      <c r="AD131" s="799"/>
      <c r="AE131" s="800"/>
      <c r="AF131" s="801">
        <v>4572941</v>
      </c>
      <c r="AG131" s="799"/>
      <c r="AH131" s="799"/>
      <c r="AI131" s="799"/>
      <c r="AJ131" s="800"/>
      <c r="AK131" s="801">
        <v>4382948</v>
      </c>
      <c r="AL131" s="799"/>
      <c r="AM131" s="799"/>
      <c r="AN131" s="799"/>
      <c r="AO131" s="800"/>
      <c r="AP131" s="802"/>
      <c r="AQ131" s="803"/>
      <c r="AR131" s="803"/>
      <c r="AS131" s="803"/>
      <c r="AT131" s="804"/>
      <c r="AU131" s="227"/>
      <c r="AV131" s="227"/>
      <c r="AW131" s="227"/>
      <c r="AX131" s="764" t="s">
        <v>512</v>
      </c>
      <c r="AY131" s="765"/>
      <c r="AZ131" s="765"/>
      <c r="BA131" s="765"/>
      <c r="BB131" s="765"/>
      <c r="BC131" s="765"/>
      <c r="BD131" s="765"/>
      <c r="BE131" s="766"/>
      <c r="BF131" s="767">
        <v>36.6</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73" t="s">
        <v>513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514</v>
      </c>
      <c r="W132" s="777"/>
      <c r="X132" s="777"/>
      <c r="Y132" s="777"/>
      <c r="Z132" s="778"/>
      <c r="AA132" s="779">
        <v>10.57743516</v>
      </c>
      <c r="AB132" s="780"/>
      <c r="AC132" s="780"/>
      <c r="AD132" s="780"/>
      <c r="AE132" s="781"/>
      <c r="AF132" s="782">
        <v>9.9001933330000007</v>
      </c>
      <c r="AG132" s="780"/>
      <c r="AH132" s="780"/>
      <c r="AI132" s="780"/>
      <c r="AJ132" s="781"/>
      <c r="AK132" s="782">
        <v>10.42453618</v>
      </c>
      <c r="AL132" s="780"/>
      <c r="AM132" s="780"/>
      <c r="AN132" s="780"/>
      <c r="AO132" s="781"/>
      <c r="AP132" s="783"/>
      <c r="AQ132" s="784"/>
      <c r="AR132" s="784"/>
      <c r="AS132" s="784"/>
      <c r="AT132" s="785"/>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515</v>
      </c>
      <c r="W133" s="756"/>
      <c r="X133" s="756"/>
      <c r="Y133" s="756"/>
      <c r="Z133" s="757"/>
      <c r="AA133" s="758">
        <v>12.2</v>
      </c>
      <c r="AB133" s="759"/>
      <c r="AC133" s="759"/>
      <c r="AD133" s="759"/>
      <c r="AE133" s="760"/>
      <c r="AF133" s="758">
        <v>11</v>
      </c>
      <c r="AG133" s="759"/>
      <c r="AH133" s="759"/>
      <c r="AI133" s="759"/>
      <c r="AJ133" s="760"/>
      <c r="AK133" s="758">
        <v>10.3</v>
      </c>
      <c r="AL133" s="759"/>
      <c r="AM133" s="759"/>
      <c r="AN133" s="759"/>
      <c r="AO133" s="760"/>
      <c r="AP133" s="761"/>
      <c r="AQ133" s="762"/>
      <c r="AR133" s="762"/>
      <c r="AS133" s="762"/>
      <c r="AT133" s="763"/>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0KmaCok58V1u01ybINa6IH3nw1QEqHTxLn3xeOui1vBIwEPYLF4dS0gchRmfFCMUMi1Zors0/QGJDnCfC5hJ1A==" saltValue="smLhHHk2YflGYh6c/W1/v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516</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4Y73Mhi1KB+QGEQmLLecnQXX3h/x20/GwOGGPdM1j0aWv2RA29b8p7mWhI9g5oAiigT4UU/2tilxcssy9DQAkA==" saltValue="88iV4mAKH15tjaKmhSvu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9ZME3IcPO3Rt4VSIJe7EBGrnGaZeVQgOwcjjqBms37a27DsMKe4nCitSdQJT72VDnRDODDyN44SsAq7qKy9Yw==" saltValue="72nvggCpuW1E80Tj70KIn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517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518</v>
      </c>
      <c r="AL6" s="260"/>
      <c r="AM6" s="260"/>
      <c r="AN6" s="260"/>
    </row>
    <row r="7" spans="1:46" ht="13.5" customHeight="1" x14ac:dyDescent="0.2">
      <c r="A7" s="259"/>
      <c r="AK7" s="262"/>
      <c r="AL7" s="263"/>
      <c r="AM7" s="263"/>
      <c r="AN7" s="264"/>
      <c r="AO7" s="1152" t="s">
        <v>519</v>
      </c>
      <c r="AP7" s="265"/>
      <c r="AQ7" s="266" t="s">
        <v>520</v>
      </c>
      <c r="AR7" s="267"/>
    </row>
    <row r="8" spans="1:46" ht="13.2" x14ac:dyDescent="0.2">
      <c r="A8" s="259"/>
      <c r="AK8" s="268"/>
      <c r="AL8" s="269"/>
      <c r="AM8" s="269"/>
      <c r="AN8" s="270"/>
      <c r="AO8" s="1153"/>
      <c r="AP8" s="271" t="s">
        <v>521</v>
      </c>
      <c r="AQ8" s="272" t="s">
        <v>522</v>
      </c>
      <c r="AR8" s="273" t="s">
        <v>523</v>
      </c>
    </row>
    <row r="9" spans="1:46" ht="13.2" x14ac:dyDescent="0.2">
      <c r="A9" s="259"/>
      <c r="AK9" s="1164" t="s">
        <v>524</v>
      </c>
      <c r="AL9" s="1165"/>
      <c r="AM9" s="1165"/>
      <c r="AN9" s="1166"/>
      <c r="AO9" s="274">
        <v>1469741</v>
      </c>
      <c r="AP9" s="274">
        <v>99461</v>
      </c>
      <c r="AQ9" s="275">
        <v>99018</v>
      </c>
      <c r="AR9" s="276">
        <v>0.4</v>
      </c>
    </row>
    <row r="10" spans="1:46" ht="13.5" customHeight="1" x14ac:dyDescent="0.2">
      <c r="A10" s="259"/>
      <c r="AK10" s="1164" t="s">
        <v>525</v>
      </c>
      <c r="AL10" s="1165"/>
      <c r="AM10" s="1165"/>
      <c r="AN10" s="1166"/>
      <c r="AO10" s="277">
        <v>230165</v>
      </c>
      <c r="AP10" s="277">
        <v>15576</v>
      </c>
      <c r="AQ10" s="278">
        <v>12190</v>
      </c>
      <c r="AR10" s="279">
        <v>27.8</v>
      </c>
    </row>
    <row r="11" spans="1:46" ht="13.5" customHeight="1" x14ac:dyDescent="0.2">
      <c r="A11" s="259"/>
      <c r="AK11" s="1164" t="s">
        <v>526</v>
      </c>
      <c r="AL11" s="1165"/>
      <c r="AM11" s="1165"/>
      <c r="AN11" s="1166"/>
      <c r="AO11" s="277" t="s">
        <v>527</v>
      </c>
      <c r="AP11" s="277" t="s">
        <v>527</v>
      </c>
      <c r="AQ11" s="278">
        <v>979</v>
      </c>
      <c r="AR11" s="279" t="s">
        <v>527</v>
      </c>
    </row>
    <row r="12" spans="1:46" ht="13.5" customHeight="1" x14ac:dyDescent="0.2">
      <c r="A12" s="259"/>
      <c r="AK12" s="1164" t="s">
        <v>528</v>
      </c>
      <c r="AL12" s="1165"/>
      <c r="AM12" s="1165"/>
      <c r="AN12" s="1166"/>
      <c r="AO12" s="277" t="s">
        <v>527</v>
      </c>
      <c r="AP12" s="277" t="s">
        <v>527</v>
      </c>
      <c r="AQ12" s="278" t="s">
        <v>527</v>
      </c>
      <c r="AR12" s="279" t="s">
        <v>527</v>
      </c>
    </row>
    <row r="13" spans="1:46" ht="13.5" customHeight="1" x14ac:dyDescent="0.2">
      <c r="A13" s="259"/>
      <c r="AK13" s="1164" t="s">
        <v>529</v>
      </c>
      <c r="AL13" s="1165"/>
      <c r="AM13" s="1165"/>
      <c r="AN13" s="1166"/>
      <c r="AO13" s="277">
        <v>105162</v>
      </c>
      <c r="AP13" s="277">
        <v>7117</v>
      </c>
      <c r="AQ13" s="278">
        <v>3304</v>
      </c>
      <c r="AR13" s="279">
        <v>115.4</v>
      </c>
    </row>
    <row r="14" spans="1:46" ht="13.5" customHeight="1" x14ac:dyDescent="0.2">
      <c r="A14" s="259"/>
      <c r="AK14" s="1164" t="s">
        <v>530</v>
      </c>
      <c r="AL14" s="1165"/>
      <c r="AM14" s="1165"/>
      <c r="AN14" s="1166"/>
      <c r="AO14" s="277">
        <v>80977</v>
      </c>
      <c r="AP14" s="277">
        <v>5480</v>
      </c>
      <c r="AQ14" s="278">
        <v>2278</v>
      </c>
      <c r="AR14" s="279">
        <v>140.6</v>
      </c>
    </row>
    <row r="15" spans="1:46" ht="13.5" customHeight="1" x14ac:dyDescent="0.2">
      <c r="A15" s="259"/>
      <c r="AK15" s="1167" t="s">
        <v>531</v>
      </c>
      <c r="AL15" s="1168"/>
      <c r="AM15" s="1168"/>
      <c r="AN15" s="1169"/>
      <c r="AO15" s="277">
        <v>-125336</v>
      </c>
      <c r="AP15" s="277">
        <v>-8482</v>
      </c>
      <c r="AQ15" s="278">
        <v>-6694</v>
      </c>
      <c r="AR15" s="279">
        <v>26.7</v>
      </c>
    </row>
    <row r="16" spans="1:46" ht="13.2" x14ac:dyDescent="0.2">
      <c r="A16" s="259"/>
      <c r="AK16" s="1167" t="s">
        <v>193</v>
      </c>
      <c r="AL16" s="1168"/>
      <c r="AM16" s="1168"/>
      <c r="AN16" s="1169"/>
      <c r="AO16" s="277">
        <v>1760709</v>
      </c>
      <c r="AP16" s="277">
        <v>119152</v>
      </c>
      <c r="AQ16" s="278">
        <v>111075</v>
      </c>
      <c r="AR16" s="279">
        <v>7.3</v>
      </c>
    </row>
    <row r="17" spans="1:46" ht="13.2" x14ac:dyDescent="0.2">
      <c r="A17" s="259"/>
    </row>
    <row r="18" spans="1:46" ht="13.2" x14ac:dyDescent="0.2">
      <c r="A18" s="259"/>
      <c r="AQ18" s="280"/>
      <c r="AR18" s="280"/>
    </row>
    <row r="19" spans="1:46" ht="13.2" x14ac:dyDescent="0.2">
      <c r="A19" s="259"/>
      <c r="AK19" s="255" t="s">
        <v>532</v>
      </c>
    </row>
    <row r="20" spans="1:46" ht="13.2" x14ac:dyDescent="0.2">
      <c r="A20" s="259"/>
      <c r="AK20" s="281"/>
      <c r="AL20" s="282"/>
      <c r="AM20" s="282"/>
      <c r="AN20" s="283"/>
      <c r="AO20" s="284" t="s">
        <v>533</v>
      </c>
      <c r="AP20" s="285" t="s">
        <v>534</v>
      </c>
      <c r="AQ20" s="286" t="s">
        <v>535</v>
      </c>
      <c r="AR20" s="287"/>
    </row>
    <row r="21" spans="1:46" s="260" customFormat="1" ht="13.2" x14ac:dyDescent="0.2">
      <c r="A21" s="288"/>
      <c r="AK21" s="1170" t="s">
        <v>536</v>
      </c>
      <c r="AL21" s="1171"/>
      <c r="AM21" s="1171"/>
      <c r="AN21" s="1172"/>
      <c r="AO21" s="289">
        <v>10.15</v>
      </c>
      <c r="AP21" s="290">
        <v>9.92</v>
      </c>
      <c r="AQ21" s="291">
        <v>0.23</v>
      </c>
      <c r="AS21" s="292"/>
      <c r="AT21" s="288"/>
    </row>
    <row r="22" spans="1:46" s="260" customFormat="1" ht="13.2" x14ac:dyDescent="0.2">
      <c r="A22" s="288"/>
      <c r="AK22" s="1170" t="s">
        <v>537</v>
      </c>
      <c r="AL22" s="1171"/>
      <c r="AM22" s="1171"/>
      <c r="AN22" s="1172"/>
      <c r="AO22" s="293">
        <v>98.6</v>
      </c>
      <c r="AP22" s="294">
        <v>96.2</v>
      </c>
      <c r="AQ22" s="295">
        <v>2.4</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63" t="s">
        <v>538</v>
      </c>
      <c r="B26" s="1163"/>
      <c r="C26" s="1163"/>
      <c r="D26" s="1163"/>
      <c r="E26" s="1163"/>
      <c r="F26" s="1163"/>
      <c r="G26" s="1163"/>
      <c r="H26" s="1163"/>
      <c r="I26" s="1163"/>
      <c r="J26" s="1163"/>
      <c r="K26" s="1163"/>
      <c r="L26" s="1163"/>
      <c r="M26" s="1163"/>
      <c r="N26" s="1163"/>
      <c r="O26" s="1163"/>
      <c r="P26" s="1163"/>
      <c r="Q26" s="1163"/>
      <c r="R26" s="1163"/>
      <c r="S26" s="1163"/>
      <c r="T26" s="1163"/>
      <c r="U26" s="1163"/>
      <c r="V26" s="1163"/>
      <c r="W26" s="1163"/>
      <c r="X26" s="1163"/>
      <c r="Y26" s="1163"/>
      <c r="Z26" s="1163"/>
      <c r="AA26" s="1163"/>
      <c r="AB26" s="1163"/>
      <c r="AC26" s="1163"/>
      <c r="AD26" s="1163"/>
      <c r="AE26" s="1163"/>
      <c r="AF26" s="1163"/>
      <c r="AG26" s="1163"/>
      <c r="AH26" s="1163"/>
      <c r="AI26" s="1163"/>
      <c r="AJ26" s="1163"/>
      <c r="AK26" s="1163"/>
      <c r="AL26" s="1163"/>
      <c r="AM26" s="1163"/>
      <c r="AN26" s="1163"/>
      <c r="AO26" s="1163"/>
      <c r="AP26" s="1163"/>
      <c r="AQ26" s="1163"/>
      <c r="AR26" s="1163"/>
      <c r="AS26" s="1163"/>
    </row>
    <row r="27" spans="1:46" ht="13.2" x14ac:dyDescent="0.2">
      <c r="A27" s="300"/>
      <c r="AS27" s="255"/>
      <c r="AT27" s="255"/>
    </row>
    <row r="28" spans="1:46" ht="16.2" x14ac:dyDescent="0.2">
      <c r="A28" s="256" t="s">
        <v>539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540</v>
      </c>
      <c r="AL29" s="260"/>
      <c r="AM29" s="260"/>
      <c r="AN29" s="260"/>
      <c r="AS29" s="302"/>
    </row>
    <row r="30" spans="1:46" ht="13.5" customHeight="1" x14ac:dyDescent="0.2">
      <c r="A30" s="259"/>
      <c r="AK30" s="262"/>
      <c r="AL30" s="263"/>
      <c r="AM30" s="263"/>
      <c r="AN30" s="264"/>
      <c r="AO30" s="1152" t="s">
        <v>519</v>
      </c>
      <c r="AP30" s="265"/>
      <c r="AQ30" s="266" t="s">
        <v>520</v>
      </c>
      <c r="AR30" s="267"/>
    </row>
    <row r="31" spans="1:46" ht="13.2" x14ac:dyDescent="0.2">
      <c r="A31" s="259"/>
      <c r="AK31" s="268"/>
      <c r="AL31" s="269"/>
      <c r="AM31" s="269"/>
      <c r="AN31" s="270"/>
      <c r="AO31" s="1153"/>
      <c r="AP31" s="271" t="s">
        <v>521</v>
      </c>
      <c r="AQ31" s="272" t="s">
        <v>522</v>
      </c>
      <c r="AR31" s="273" t="s">
        <v>523</v>
      </c>
    </row>
    <row r="32" spans="1:46" ht="27" customHeight="1" x14ac:dyDescent="0.2">
      <c r="A32" s="259"/>
      <c r="AK32" s="1154" t="s">
        <v>541</v>
      </c>
      <c r="AL32" s="1155"/>
      <c r="AM32" s="1155"/>
      <c r="AN32" s="1156"/>
      <c r="AO32" s="303">
        <v>1089513</v>
      </c>
      <c r="AP32" s="303">
        <v>73730</v>
      </c>
      <c r="AQ32" s="304">
        <v>56953</v>
      </c>
      <c r="AR32" s="305">
        <v>29.5</v>
      </c>
    </row>
    <row r="33" spans="1:46" ht="13.5" customHeight="1" x14ac:dyDescent="0.2">
      <c r="A33" s="259"/>
      <c r="AK33" s="1154" t="s">
        <v>542</v>
      </c>
      <c r="AL33" s="1155"/>
      <c r="AM33" s="1155"/>
      <c r="AN33" s="1156"/>
      <c r="AO33" s="303" t="s">
        <v>527</v>
      </c>
      <c r="AP33" s="303" t="s">
        <v>527</v>
      </c>
      <c r="AQ33" s="304" t="s">
        <v>527</v>
      </c>
      <c r="AR33" s="305" t="s">
        <v>527</v>
      </c>
    </row>
    <row r="34" spans="1:46" ht="27" customHeight="1" x14ac:dyDescent="0.2">
      <c r="A34" s="259"/>
      <c r="AK34" s="1154" t="s">
        <v>543</v>
      </c>
      <c r="AL34" s="1155"/>
      <c r="AM34" s="1155"/>
      <c r="AN34" s="1156"/>
      <c r="AO34" s="303" t="s">
        <v>527</v>
      </c>
      <c r="AP34" s="303" t="s">
        <v>527</v>
      </c>
      <c r="AQ34" s="304" t="s">
        <v>527</v>
      </c>
      <c r="AR34" s="305" t="s">
        <v>527</v>
      </c>
    </row>
    <row r="35" spans="1:46" ht="27" customHeight="1" x14ac:dyDescent="0.2">
      <c r="A35" s="259"/>
      <c r="AK35" s="1154" t="s">
        <v>544</v>
      </c>
      <c r="AL35" s="1155"/>
      <c r="AM35" s="1155"/>
      <c r="AN35" s="1156"/>
      <c r="AO35" s="303">
        <v>182428</v>
      </c>
      <c r="AP35" s="303">
        <v>12345</v>
      </c>
      <c r="AQ35" s="304">
        <v>20881</v>
      </c>
      <c r="AR35" s="305">
        <v>-40.9</v>
      </c>
    </row>
    <row r="36" spans="1:46" ht="27" customHeight="1" x14ac:dyDescent="0.2">
      <c r="A36" s="259"/>
      <c r="AK36" s="1154" t="s">
        <v>545</v>
      </c>
      <c r="AL36" s="1155"/>
      <c r="AM36" s="1155"/>
      <c r="AN36" s="1156"/>
      <c r="AO36" s="303">
        <v>8230</v>
      </c>
      <c r="AP36" s="303">
        <v>557</v>
      </c>
      <c r="AQ36" s="304">
        <v>3030</v>
      </c>
      <c r="AR36" s="305">
        <v>-81.599999999999994</v>
      </c>
    </row>
    <row r="37" spans="1:46" ht="13.5" customHeight="1" x14ac:dyDescent="0.2">
      <c r="A37" s="259"/>
      <c r="AK37" s="1154" t="s">
        <v>546</v>
      </c>
      <c r="AL37" s="1155"/>
      <c r="AM37" s="1155"/>
      <c r="AN37" s="1156"/>
      <c r="AO37" s="303">
        <v>192</v>
      </c>
      <c r="AP37" s="303">
        <v>13</v>
      </c>
      <c r="AQ37" s="304">
        <v>605</v>
      </c>
      <c r="AR37" s="305">
        <v>-97.9</v>
      </c>
    </row>
    <row r="38" spans="1:46" ht="27" customHeight="1" x14ac:dyDescent="0.2">
      <c r="A38" s="259"/>
      <c r="AK38" s="1157" t="s">
        <v>547</v>
      </c>
      <c r="AL38" s="1158"/>
      <c r="AM38" s="1158"/>
      <c r="AN38" s="1159"/>
      <c r="AO38" s="306">
        <v>55</v>
      </c>
      <c r="AP38" s="306">
        <v>4</v>
      </c>
      <c r="AQ38" s="307">
        <v>2</v>
      </c>
      <c r="AR38" s="295">
        <v>100</v>
      </c>
      <c r="AS38" s="302"/>
    </row>
    <row r="39" spans="1:46" ht="13.2" x14ac:dyDescent="0.2">
      <c r="A39" s="259"/>
      <c r="AK39" s="1157" t="s">
        <v>548</v>
      </c>
      <c r="AL39" s="1158"/>
      <c r="AM39" s="1158"/>
      <c r="AN39" s="1159"/>
      <c r="AO39" s="303">
        <v>-47875</v>
      </c>
      <c r="AP39" s="303">
        <v>-3240</v>
      </c>
      <c r="AQ39" s="304">
        <v>-2161</v>
      </c>
      <c r="AR39" s="305">
        <v>49.9</v>
      </c>
      <c r="AS39" s="302"/>
    </row>
    <row r="40" spans="1:46" ht="27" customHeight="1" x14ac:dyDescent="0.2">
      <c r="A40" s="259"/>
      <c r="AK40" s="1154" t="s">
        <v>549</v>
      </c>
      <c r="AL40" s="1155"/>
      <c r="AM40" s="1155"/>
      <c r="AN40" s="1156"/>
      <c r="AO40" s="303">
        <v>-775641</v>
      </c>
      <c r="AP40" s="303">
        <v>-52490</v>
      </c>
      <c r="AQ40" s="304">
        <v>-53409</v>
      </c>
      <c r="AR40" s="305">
        <v>-1.7</v>
      </c>
      <c r="AS40" s="302"/>
    </row>
    <row r="41" spans="1:46" ht="13.2" x14ac:dyDescent="0.2">
      <c r="A41" s="259"/>
      <c r="AK41" s="1160" t="s">
        <v>314</v>
      </c>
      <c r="AL41" s="1161"/>
      <c r="AM41" s="1161"/>
      <c r="AN41" s="1162"/>
      <c r="AO41" s="303">
        <v>456902</v>
      </c>
      <c r="AP41" s="303">
        <v>30920</v>
      </c>
      <c r="AQ41" s="304">
        <v>25901</v>
      </c>
      <c r="AR41" s="305">
        <v>19.399999999999999</v>
      </c>
      <c r="AS41" s="302"/>
    </row>
    <row r="42" spans="1:46" ht="13.2" x14ac:dyDescent="0.2">
      <c r="A42" s="259"/>
      <c r="AK42" s="308" t="s">
        <v>550</v>
      </c>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551</v>
      </c>
    </row>
    <row r="48" spans="1:46" ht="13.2" x14ac:dyDescent="0.2">
      <c r="A48" s="259"/>
      <c r="AK48" s="313" t="s">
        <v>552</v>
      </c>
      <c r="AL48" s="313"/>
      <c r="AM48" s="313"/>
      <c r="AN48" s="313"/>
      <c r="AO48" s="313"/>
      <c r="AP48" s="313"/>
      <c r="AQ48" s="314"/>
      <c r="AR48" s="313"/>
    </row>
    <row r="49" spans="1:44" ht="13.5" customHeight="1" x14ac:dyDescent="0.2">
      <c r="A49" s="259"/>
      <c r="AK49" s="315"/>
      <c r="AL49" s="316"/>
      <c r="AM49" s="1147" t="s">
        <v>519</v>
      </c>
      <c r="AN49" s="1149" t="s">
        <v>553</v>
      </c>
      <c r="AO49" s="1150"/>
      <c r="AP49" s="1150"/>
      <c r="AQ49" s="1150"/>
      <c r="AR49" s="1151"/>
    </row>
    <row r="50" spans="1:44" ht="13.2" x14ac:dyDescent="0.2">
      <c r="A50" s="259"/>
      <c r="AK50" s="317"/>
      <c r="AL50" s="318"/>
      <c r="AM50" s="1148"/>
      <c r="AN50" s="319" t="s">
        <v>554</v>
      </c>
      <c r="AO50" s="320" t="s">
        <v>555</v>
      </c>
      <c r="AP50" s="321" t="s">
        <v>556</v>
      </c>
      <c r="AQ50" s="322" t="s">
        <v>557</v>
      </c>
      <c r="AR50" s="323" t="s">
        <v>558</v>
      </c>
    </row>
    <row r="51" spans="1:44" ht="13.2" x14ac:dyDescent="0.2">
      <c r="A51" s="259"/>
      <c r="AK51" s="315" t="s">
        <v>559</v>
      </c>
      <c r="AL51" s="316"/>
      <c r="AM51" s="324">
        <v>536222</v>
      </c>
      <c r="AN51" s="325">
        <v>33293</v>
      </c>
      <c r="AO51" s="326">
        <v>-7.9</v>
      </c>
      <c r="AP51" s="327">
        <v>96462</v>
      </c>
      <c r="AQ51" s="328">
        <v>-2.5</v>
      </c>
      <c r="AR51" s="329">
        <v>-5.4</v>
      </c>
    </row>
    <row r="52" spans="1:44" ht="13.2" x14ac:dyDescent="0.2">
      <c r="A52" s="259"/>
      <c r="AK52" s="330"/>
      <c r="AL52" s="331" t="s">
        <v>560</v>
      </c>
      <c r="AM52" s="332">
        <v>246995</v>
      </c>
      <c r="AN52" s="333">
        <v>15336</v>
      </c>
      <c r="AO52" s="334">
        <v>24.8</v>
      </c>
      <c r="AP52" s="335">
        <v>39886</v>
      </c>
      <c r="AQ52" s="336">
        <v>-8.8000000000000007</v>
      </c>
      <c r="AR52" s="337">
        <v>33.6</v>
      </c>
    </row>
    <row r="53" spans="1:44" ht="13.2" x14ac:dyDescent="0.2">
      <c r="A53" s="259"/>
      <c r="AK53" s="315" t="s">
        <v>561</v>
      </c>
      <c r="AL53" s="316"/>
      <c r="AM53" s="324">
        <v>542017</v>
      </c>
      <c r="AN53" s="325">
        <v>34374</v>
      </c>
      <c r="AO53" s="326">
        <v>3.2</v>
      </c>
      <c r="AP53" s="327">
        <v>83103</v>
      </c>
      <c r="AQ53" s="328">
        <v>-13.8</v>
      </c>
      <c r="AR53" s="329">
        <v>17</v>
      </c>
    </row>
    <row r="54" spans="1:44" ht="13.2" x14ac:dyDescent="0.2">
      <c r="A54" s="259"/>
      <c r="AK54" s="330"/>
      <c r="AL54" s="331" t="s">
        <v>560</v>
      </c>
      <c r="AM54" s="332">
        <v>194696</v>
      </c>
      <c r="AN54" s="333">
        <v>12348</v>
      </c>
      <c r="AO54" s="334">
        <v>-19.5</v>
      </c>
      <c r="AP54" s="335">
        <v>41378</v>
      </c>
      <c r="AQ54" s="336">
        <v>3.7</v>
      </c>
      <c r="AR54" s="337">
        <v>-23.2</v>
      </c>
    </row>
    <row r="55" spans="1:44" ht="13.2" x14ac:dyDescent="0.2">
      <c r="A55" s="259"/>
      <c r="AK55" s="315" t="s">
        <v>562</v>
      </c>
      <c r="AL55" s="316"/>
      <c r="AM55" s="324">
        <v>609337</v>
      </c>
      <c r="AN55" s="325">
        <v>39506</v>
      </c>
      <c r="AO55" s="326">
        <v>14.9</v>
      </c>
      <c r="AP55" s="327">
        <v>84459</v>
      </c>
      <c r="AQ55" s="328">
        <v>1.6</v>
      </c>
      <c r="AR55" s="329">
        <v>13.3</v>
      </c>
    </row>
    <row r="56" spans="1:44" ht="13.2" x14ac:dyDescent="0.2">
      <c r="A56" s="259"/>
      <c r="AK56" s="330"/>
      <c r="AL56" s="331" t="s">
        <v>560</v>
      </c>
      <c r="AM56" s="332">
        <v>244769</v>
      </c>
      <c r="AN56" s="333">
        <v>15869</v>
      </c>
      <c r="AO56" s="334">
        <v>28.5</v>
      </c>
      <c r="AP56" s="335">
        <v>47314</v>
      </c>
      <c r="AQ56" s="336">
        <v>14.3</v>
      </c>
      <c r="AR56" s="337">
        <v>14.2</v>
      </c>
    </row>
    <row r="57" spans="1:44" ht="13.2" x14ac:dyDescent="0.2">
      <c r="A57" s="259"/>
      <c r="AK57" s="315" t="s">
        <v>563</v>
      </c>
      <c r="AL57" s="316"/>
      <c r="AM57" s="324">
        <v>1309705</v>
      </c>
      <c r="AN57" s="325">
        <v>86644</v>
      </c>
      <c r="AO57" s="326">
        <v>119.3</v>
      </c>
      <c r="AP57" s="327">
        <v>74568</v>
      </c>
      <c r="AQ57" s="328">
        <v>-11.7</v>
      </c>
      <c r="AR57" s="329">
        <v>131</v>
      </c>
    </row>
    <row r="58" spans="1:44" ht="13.2" x14ac:dyDescent="0.2">
      <c r="A58" s="259"/>
      <c r="AK58" s="330"/>
      <c r="AL58" s="331" t="s">
        <v>560</v>
      </c>
      <c r="AM58" s="332">
        <v>986195</v>
      </c>
      <c r="AN58" s="333">
        <v>65242</v>
      </c>
      <c r="AO58" s="334">
        <v>311.10000000000002</v>
      </c>
      <c r="AP58" s="335">
        <v>42558</v>
      </c>
      <c r="AQ58" s="336">
        <v>-10.1</v>
      </c>
      <c r="AR58" s="337">
        <v>321.2</v>
      </c>
    </row>
    <row r="59" spans="1:44" ht="13.2" x14ac:dyDescent="0.2">
      <c r="A59" s="259"/>
      <c r="AK59" s="315" t="s">
        <v>564</v>
      </c>
      <c r="AL59" s="316"/>
      <c r="AM59" s="324">
        <v>717689</v>
      </c>
      <c r="AN59" s="325">
        <v>48568</v>
      </c>
      <c r="AO59" s="326">
        <v>-43.9</v>
      </c>
      <c r="AP59" s="327">
        <v>73693</v>
      </c>
      <c r="AQ59" s="328">
        <v>-1.2</v>
      </c>
      <c r="AR59" s="329">
        <v>-42.7</v>
      </c>
    </row>
    <row r="60" spans="1:44" ht="13.2" x14ac:dyDescent="0.2">
      <c r="A60" s="259"/>
      <c r="AK60" s="330"/>
      <c r="AL60" s="331" t="s">
        <v>560</v>
      </c>
      <c r="AM60" s="332">
        <v>387836</v>
      </c>
      <c r="AN60" s="333">
        <v>26246</v>
      </c>
      <c r="AO60" s="334">
        <v>-59.8</v>
      </c>
      <c r="AP60" s="335">
        <v>44203</v>
      </c>
      <c r="AQ60" s="336">
        <v>3.9</v>
      </c>
      <c r="AR60" s="337">
        <v>-63.7</v>
      </c>
    </row>
    <row r="61" spans="1:44" ht="13.2" x14ac:dyDescent="0.2">
      <c r="A61" s="259"/>
      <c r="AK61" s="315" t="s">
        <v>565</v>
      </c>
      <c r="AL61" s="338"/>
      <c r="AM61" s="324">
        <v>742994</v>
      </c>
      <c r="AN61" s="325">
        <v>48477</v>
      </c>
      <c r="AO61" s="326">
        <v>17.100000000000001</v>
      </c>
      <c r="AP61" s="327">
        <v>82457</v>
      </c>
      <c r="AQ61" s="339">
        <v>-5.5</v>
      </c>
      <c r="AR61" s="329">
        <v>22.6</v>
      </c>
    </row>
    <row r="62" spans="1:44" ht="13.2" x14ac:dyDescent="0.2">
      <c r="A62" s="259"/>
      <c r="AK62" s="330"/>
      <c r="AL62" s="331" t="s">
        <v>560</v>
      </c>
      <c r="AM62" s="332">
        <v>412098</v>
      </c>
      <c r="AN62" s="333">
        <v>27008</v>
      </c>
      <c r="AO62" s="334">
        <v>57</v>
      </c>
      <c r="AP62" s="335">
        <v>43068</v>
      </c>
      <c r="AQ62" s="336">
        <v>0.6</v>
      </c>
      <c r="AR62" s="337">
        <v>56.4</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Lt0Uo8OIo/TgPd62FpkszOQQfDCZAyrFB5JbfRLnNtzzQ5WwnGuoBkn07lrAcKN+QR7LBCXVq6INCJxP2T094g==" saltValue="G+Mxb67zjuwlRbBkh5aIH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567</v>
      </c>
    </row>
    <row r="121" spans="125:125" ht="13.5" hidden="1" customHeight="1" x14ac:dyDescent="0.2">
      <c r="DU121" s="253"/>
    </row>
  </sheetData>
  <sheetProtection algorithmName="SHA-512" hashValue="li8+A9q8nh5IQimQ1VAclsTgihp8j2yHzKYG6NiN6DxzTF20FQI/2zxD3foEbKsxJnFs7w/m//i00wxu2m/cTQ==" saltValue="xGBYbftspaorgua/4DrWH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568</v>
      </c>
    </row>
  </sheetData>
  <sheetProtection algorithmName="SHA-512" hashValue="VsJnsGmN//pQtzDyagRo3YKPt9XuugoVgVtz+yKtSr8J9IclVHzZTReIf8hctzjbfY45n/DBdvkWxGKXnOgMgw==" saltValue="cu8pCzexfYblmZdU1+eAk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569</v>
      </c>
      <c r="G46" s="8" t="s">
        <v>570</v>
      </c>
      <c r="H46" s="8" t="s">
        <v>571</v>
      </c>
      <c r="I46" s="8" t="s">
        <v>572</v>
      </c>
      <c r="J46" s="9" t="s">
        <v>573</v>
      </c>
    </row>
    <row r="47" spans="2:10" ht="57.75" customHeight="1" x14ac:dyDescent="0.2">
      <c r="B47" s="10"/>
      <c r="C47" s="1173" t="s">
        <v>3</v>
      </c>
      <c r="D47" s="1173"/>
      <c r="E47" s="1174"/>
      <c r="F47" s="11">
        <v>1.98</v>
      </c>
      <c r="G47" s="12">
        <v>6.43</v>
      </c>
      <c r="H47" s="12">
        <v>8.8800000000000008</v>
      </c>
      <c r="I47" s="12">
        <v>11.84</v>
      </c>
      <c r="J47" s="13">
        <v>14.45</v>
      </c>
    </row>
    <row r="48" spans="2:10" ht="57.75" customHeight="1" x14ac:dyDescent="0.2">
      <c r="B48" s="14"/>
      <c r="C48" s="1175" t="s">
        <v>4</v>
      </c>
      <c r="D48" s="1175"/>
      <c r="E48" s="1176"/>
      <c r="F48" s="15">
        <v>6.79</v>
      </c>
      <c r="G48" s="16">
        <v>5.09</v>
      </c>
      <c r="H48" s="16">
        <v>7.29</v>
      </c>
      <c r="I48" s="16">
        <v>7.12</v>
      </c>
      <c r="J48" s="17">
        <v>9.01</v>
      </c>
    </row>
    <row r="49" spans="2:10" ht="57.75" customHeight="1" thickBot="1" x14ac:dyDescent="0.25">
      <c r="B49" s="18"/>
      <c r="C49" s="1177" t="s">
        <v>5</v>
      </c>
      <c r="D49" s="1177"/>
      <c r="E49" s="1178"/>
      <c r="F49" s="19">
        <v>5.75</v>
      </c>
      <c r="G49" s="20">
        <v>2.73</v>
      </c>
      <c r="H49" s="20">
        <v>5.28</v>
      </c>
      <c r="I49" s="20">
        <v>3.69</v>
      </c>
      <c r="J49" s="21">
        <v>5.81</v>
      </c>
    </row>
    <row r="50" spans="2:10" ht="13.2" x14ac:dyDescent="0.2"/>
  </sheetData>
  <sheetProtection algorithmName="SHA-512" hashValue="ASLiFdr3W/yvrbqdAA5YCLeTcQ2OiSDgZQkXak+gq7Da7IgpU3RtlqPHYsYZCI3TM0A0h2LsBiWnDRB5Sv7Itg==" saltValue="iex8+WMhSIi+hluwh9ym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x14ac:dyDescent="0.2">
      <c r="A34" s="22"/>
      <c r="B34" s="31"/>
      <c r="C34" s="1183" t="s">
        <v>574</v>
      </c>
      <c r="D34" s="1183"/>
      <c r="E34" s="1184"/>
      <c r="F34" s="32">
        <v>14.38</v>
      </c>
      <c r="G34" s="33">
        <v>14.81</v>
      </c>
      <c r="H34" s="33">
        <v>14.46</v>
      </c>
      <c r="I34" s="33">
        <v>14.85</v>
      </c>
      <c r="J34" s="34">
        <v>16.43</v>
      </c>
      <c r="K34" s="22"/>
      <c r="L34" s="22"/>
      <c r="M34" s="22"/>
      <c r="N34" s="22"/>
      <c r="O34" s="22"/>
      <c r="P34" s="22"/>
    </row>
    <row r="35" spans="1:16" ht="39" customHeight="1" x14ac:dyDescent="0.2">
      <c r="A35" s="22"/>
      <c r="B35" s="35"/>
      <c r="C35" s="1179" t="s">
        <v>575</v>
      </c>
      <c r="D35" s="1179"/>
      <c r="E35" s="1180"/>
      <c r="F35" s="36">
        <v>6.78</v>
      </c>
      <c r="G35" s="37">
        <v>5.09</v>
      </c>
      <c r="H35" s="37">
        <v>7.28</v>
      </c>
      <c r="I35" s="37">
        <v>7.12</v>
      </c>
      <c r="J35" s="38">
        <v>8.9700000000000006</v>
      </c>
      <c r="K35" s="22"/>
      <c r="L35" s="22"/>
      <c r="M35" s="22"/>
      <c r="N35" s="22"/>
      <c r="O35" s="22"/>
      <c r="P35" s="22"/>
    </row>
    <row r="36" spans="1:16" ht="39" customHeight="1" x14ac:dyDescent="0.2">
      <c r="A36" s="22"/>
      <c r="B36" s="35"/>
      <c r="C36" s="1179" t="s">
        <v>576</v>
      </c>
      <c r="D36" s="1179"/>
      <c r="E36" s="1180"/>
      <c r="F36" s="36">
        <v>0</v>
      </c>
      <c r="G36" s="37">
        <v>0</v>
      </c>
      <c r="H36" s="37">
        <v>0</v>
      </c>
      <c r="I36" s="37">
        <v>3.33</v>
      </c>
      <c r="J36" s="38">
        <v>2.39</v>
      </c>
      <c r="K36" s="22"/>
      <c r="L36" s="22"/>
      <c r="M36" s="22"/>
      <c r="N36" s="22"/>
      <c r="O36" s="22"/>
      <c r="P36" s="22"/>
    </row>
    <row r="37" spans="1:16" ht="39" customHeight="1" x14ac:dyDescent="0.2">
      <c r="A37" s="22"/>
      <c r="B37" s="35"/>
      <c r="C37" s="1179" t="s">
        <v>577</v>
      </c>
      <c r="D37" s="1179"/>
      <c r="E37" s="1180"/>
      <c r="F37" s="36">
        <v>2.67</v>
      </c>
      <c r="G37" s="37">
        <v>2.62</v>
      </c>
      <c r="H37" s="37">
        <v>2.12</v>
      </c>
      <c r="I37" s="37">
        <v>1.74</v>
      </c>
      <c r="J37" s="38">
        <v>1.81</v>
      </c>
      <c r="K37" s="22"/>
      <c r="L37" s="22"/>
      <c r="M37" s="22"/>
      <c r="N37" s="22"/>
      <c r="O37" s="22"/>
      <c r="P37" s="22"/>
    </row>
    <row r="38" spans="1:16" ht="39" customHeight="1" x14ac:dyDescent="0.2">
      <c r="A38" s="22"/>
      <c r="B38" s="35"/>
      <c r="C38" s="1179" t="s">
        <v>578</v>
      </c>
      <c r="D38" s="1179"/>
      <c r="E38" s="1180"/>
      <c r="F38" s="36">
        <v>2.27</v>
      </c>
      <c r="G38" s="37">
        <v>2.61</v>
      </c>
      <c r="H38" s="37">
        <v>1.51</v>
      </c>
      <c r="I38" s="37">
        <v>1.21</v>
      </c>
      <c r="J38" s="38">
        <v>1.03</v>
      </c>
      <c r="K38" s="22"/>
      <c r="L38" s="22"/>
      <c r="M38" s="22"/>
      <c r="N38" s="22"/>
      <c r="O38" s="22"/>
      <c r="P38" s="22"/>
    </row>
    <row r="39" spans="1:16" ht="39" customHeight="1" x14ac:dyDescent="0.2">
      <c r="A39" s="22"/>
      <c r="B39" s="35"/>
      <c r="C39" s="1179" t="s">
        <v>579</v>
      </c>
      <c r="D39" s="1179"/>
      <c r="E39" s="1180"/>
      <c r="F39" s="36">
        <v>0</v>
      </c>
      <c r="G39" s="37">
        <v>0.02</v>
      </c>
      <c r="H39" s="37">
        <v>0</v>
      </c>
      <c r="I39" s="37">
        <v>0</v>
      </c>
      <c r="J39" s="38">
        <v>0.01</v>
      </c>
      <c r="K39" s="22"/>
      <c r="L39" s="22"/>
      <c r="M39" s="22"/>
      <c r="N39" s="22"/>
      <c r="O39" s="22"/>
      <c r="P39" s="22"/>
    </row>
    <row r="40" spans="1:16" ht="39" customHeight="1" x14ac:dyDescent="0.2">
      <c r="A40" s="22"/>
      <c r="B40" s="35"/>
      <c r="C40" s="1179" t="s">
        <v>580</v>
      </c>
      <c r="D40" s="1179"/>
      <c r="E40" s="1180"/>
      <c r="F40" s="36">
        <v>0</v>
      </c>
      <c r="G40" s="37">
        <v>0</v>
      </c>
      <c r="H40" s="37">
        <v>0</v>
      </c>
      <c r="I40" s="37">
        <v>0</v>
      </c>
      <c r="J40" s="38">
        <v>0</v>
      </c>
      <c r="K40" s="22"/>
      <c r="L40" s="22"/>
      <c r="M40" s="22"/>
      <c r="N40" s="22"/>
      <c r="O40" s="22"/>
      <c r="P40" s="22"/>
    </row>
    <row r="41" spans="1:16" ht="39" customHeight="1" x14ac:dyDescent="0.2">
      <c r="A41" s="22"/>
      <c r="B41" s="35"/>
      <c r="C41" s="1179" t="s">
        <v>581</v>
      </c>
      <c r="D41" s="1179"/>
      <c r="E41" s="1180"/>
      <c r="F41" s="36">
        <v>0</v>
      </c>
      <c r="G41" s="37">
        <v>0</v>
      </c>
      <c r="H41" s="37">
        <v>0</v>
      </c>
      <c r="I41" s="37">
        <v>0</v>
      </c>
      <c r="J41" s="38">
        <v>0</v>
      </c>
      <c r="K41" s="22"/>
      <c r="L41" s="22"/>
      <c r="M41" s="22"/>
      <c r="N41" s="22"/>
      <c r="O41" s="22"/>
      <c r="P41" s="22"/>
    </row>
    <row r="42" spans="1:16" ht="39" customHeight="1" x14ac:dyDescent="0.2">
      <c r="A42" s="22"/>
      <c r="B42" s="39"/>
      <c r="C42" s="1179" t="s">
        <v>582</v>
      </c>
      <c r="D42" s="1179"/>
      <c r="E42" s="1180"/>
      <c r="F42" s="36" t="s">
        <v>527</v>
      </c>
      <c r="G42" s="37" t="s">
        <v>527</v>
      </c>
      <c r="H42" s="37" t="s">
        <v>527</v>
      </c>
      <c r="I42" s="37" t="s">
        <v>527</v>
      </c>
      <c r="J42" s="38" t="s">
        <v>527</v>
      </c>
      <c r="K42" s="22"/>
      <c r="L42" s="22"/>
      <c r="M42" s="22"/>
      <c r="N42" s="22"/>
      <c r="O42" s="22"/>
      <c r="P42" s="22"/>
    </row>
    <row r="43" spans="1:16" ht="39" customHeight="1" thickBot="1" x14ac:dyDescent="0.25">
      <c r="A43" s="22"/>
      <c r="B43" s="40"/>
      <c r="C43" s="1181" t="s">
        <v>583</v>
      </c>
      <c r="D43" s="1181"/>
      <c r="E43" s="1182"/>
      <c r="F43" s="41" t="s">
        <v>527</v>
      </c>
      <c r="G43" s="42" t="s">
        <v>527</v>
      </c>
      <c r="H43" s="42" t="s">
        <v>527</v>
      </c>
      <c r="I43" s="42" t="s">
        <v>527</v>
      </c>
      <c r="J43" s="43" t="s">
        <v>527</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UrcAbMH8CBCmHe3IzXa1Te5RXExv3+xi6Qi2TMcMDKg6pMtZ92l0xKJUwftYY4xnizRXEf2p/4nmgfkfhXEGw==" saltValue="cAstjwGLCpoCcWv6oaJV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569</v>
      </c>
      <c r="L44" s="54" t="s">
        <v>570</v>
      </c>
      <c r="M44" s="54" t="s">
        <v>571</v>
      </c>
      <c r="N44" s="54" t="s">
        <v>572</v>
      </c>
      <c r="O44" s="55" t="s">
        <v>573</v>
      </c>
      <c r="P44" s="46"/>
      <c r="Q44" s="46"/>
      <c r="R44" s="46"/>
      <c r="S44" s="46"/>
      <c r="T44" s="46"/>
      <c r="U44" s="46"/>
    </row>
    <row r="45" spans="1:21" ht="30.75" customHeight="1" x14ac:dyDescent="0.2">
      <c r="A45" s="46"/>
      <c r="B45" s="1208" t="s">
        <v>11</v>
      </c>
      <c r="C45" s="1209"/>
      <c r="D45" s="56"/>
      <c r="E45" s="1214" t="s">
        <v>12</v>
      </c>
      <c r="F45" s="1214"/>
      <c r="G45" s="1214"/>
      <c r="H45" s="1214"/>
      <c r="I45" s="1214"/>
      <c r="J45" s="1215"/>
      <c r="K45" s="57">
        <v>1200</v>
      </c>
      <c r="L45" s="58">
        <v>1183</v>
      </c>
      <c r="M45" s="58">
        <v>1131</v>
      </c>
      <c r="N45" s="58">
        <v>1108</v>
      </c>
      <c r="O45" s="59">
        <v>1090</v>
      </c>
      <c r="P45" s="46"/>
      <c r="Q45" s="46"/>
      <c r="R45" s="46"/>
      <c r="S45" s="46"/>
      <c r="T45" s="46"/>
      <c r="U45" s="46"/>
    </row>
    <row r="46" spans="1:21" ht="30.75" customHeight="1" x14ac:dyDescent="0.2">
      <c r="A46" s="46"/>
      <c r="B46" s="1210"/>
      <c r="C46" s="1211"/>
      <c r="D46" s="60"/>
      <c r="E46" s="1187" t="s">
        <v>13</v>
      </c>
      <c r="F46" s="1187"/>
      <c r="G46" s="1187"/>
      <c r="H46" s="1187"/>
      <c r="I46" s="1187"/>
      <c r="J46" s="1188"/>
      <c r="K46" s="61" t="s">
        <v>527</v>
      </c>
      <c r="L46" s="62" t="s">
        <v>527</v>
      </c>
      <c r="M46" s="62" t="s">
        <v>527</v>
      </c>
      <c r="N46" s="62" t="s">
        <v>527</v>
      </c>
      <c r="O46" s="63" t="s">
        <v>527</v>
      </c>
      <c r="P46" s="46"/>
      <c r="Q46" s="46"/>
      <c r="R46" s="46"/>
      <c r="S46" s="46"/>
      <c r="T46" s="46"/>
      <c r="U46" s="46"/>
    </row>
    <row r="47" spans="1:21" ht="30.75" customHeight="1" x14ac:dyDescent="0.2">
      <c r="A47" s="46"/>
      <c r="B47" s="1210"/>
      <c r="C47" s="1211"/>
      <c r="D47" s="60"/>
      <c r="E47" s="1187" t="s">
        <v>14</v>
      </c>
      <c r="F47" s="1187"/>
      <c r="G47" s="1187"/>
      <c r="H47" s="1187"/>
      <c r="I47" s="1187"/>
      <c r="J47" s="1188"/>
      <c r="K47" s="61" t="s">
        <v>527</v>
      </c>
      <c r="L47" s="62" t="s">
        <v>527</v>
      </c>
      <c r="M47" s="62" t="s">
        <v>527</v>
      </c>
      <c r="N47" s="62" t="s">
        <v>527</v>
      </c>
      <c r="O47" s="63" t="s">
        <v>527</v>
      </c>
      <c r="P47" s="46"/>
      <c r="Q47" s="46"/>
      <c r="R47" s="46"/>
      <c r="S47" s="46"/>
      <c r="T47" s="46"/>
      <c r="U47" s="46"/>
    </row>
    <row r="48" spans="1:21" ht="30.75" customHeight="1" x14ac:dyDescent="0.2">
      <c r="A48" s="46"/>
      <c r="B48" s="1210"/>
      <c r="C48" s="1211"/>
      <c r="D48" s="60"/>
      <c r="E48" s="1187" t="s">
        <v>15</v>
      </c>
      <c r="F48" s="1187"/>
      <c r="G48" s="1187"/>
      <c r="H48" s="1187"/>
      <c r="I48" s="1187"/>
      <c r="J48" s="1188"/>
      <c r="K48" s="61">
        <v>157</v>
      </c>
      <c r="L48" s="62">
        <v>161</v>
      </c>
      <c r="M48" s="62">
        <v>157</v>
      </c>
      <c r="N48" s="62">
        <v>162</v>
      </c>
      <c r="O48" s="63">
        <v>182</v>
      </c>
      <c r="P48" s="46"/>
      <c r="Q48" s="46"/>
      <c r="R48" s="46"/>
      <c r="S48" s="46"/>
      <c r="T48" s="46"/>
      <c r="U48" s="46"/>
    </row>
    <row r="49" spans="1:21" ht="30.75" customHeight="1" x14ac:dyDescent="0.2">
      <c r="A49" s="46"/>
      <c r="B49" s="1210"/>
      <c r="C49" s="1211"/>
      <c r="D49" s="60"/>
      <c r="E49" s="1187" t="s">
        <v>16</v>
      </c>
      <c r="F49" s="1187"/>
      <c r="G49" s="1187"/>
      <c r="H49" s="1187"/>
      <c r="I49" s="1187"/>
      <c r="J49" s="1188"/>
      <c r="K49" s="61">
        <v>15</v>
      </c>
      <c r="L49" s="62">
        <v>10</v>
      </c>
      <c r="M49" s="62">
        <v>7</v>
      </c>
      <c r="N49" s="62">
        <v>8</v>
      </c>
      <c r="O49" s="63">
        <v>8</v>
      </c>
      <c r="P49" s="46"/>
      <c r="Q49" s="46"/>
      <c r="R49" s="46"/>
      <c r="S49" s="46"/>
      <c r="T49" s="46"/>
      <c r="U49" s="46"/>
    </row>
    <row r="50" spans="1:21" ht="30.75" customHeight="1" x14ac:dyDescent="0.2">
      <c r="A50" s="46"/>
      <c r="B50" s="1210"/>
      <c r="C50" s="1211"/>
      <c r="D50" s="60"/>
      <c r="E50" s="1187" t="s">
        <v>17</v>
      </c>
      <c r="F50" s="1187"/>
      <c r="G50" s="1187"/>
      <c r="H50" s="1187"/>
      <c r="I50" s="1187"/>
      <c r="J50" s="1188"/>
      <c r="K50" s="61">
        <v>7</v>
      </c>
      <c r="L50" s="62">
        <v>2</v>
      </c>
      <c r="M50" s="62">
        <v>1</v>
      </c>
      <c r="N50" s="62">
        <v>0</v>
      </c>
      <c r="O50" s="63">
        <v>0</v>
      </c>
      <c r="P50" s="46"/>
      <c r="Q50" s="46"/>
      <c r="R50" s="46"/>
      <c r="S50" s="46"/>
      <c r="T50" s="46"/>
      <c r="U50" s="46"/>
    </row>
    <row r="51" spans="1:21" ht="30.75" customHeight="1" x14ac:dyDescent="0.2">
      <c r="A51" s="46"/>
      <c r="B51" s="1212"/>
      <c r="C51" s="1213"/>
      <c r="D51" s="64"/>
      <c r="E51" s="1187" t="s">
        <v>18</v>
      </c>
      <c r="F51" s="1187"/>
      <c r="G51" s="1187"/>
      <c r="H51" s="1187"/>
      <c r="I51" s="1187"/>
      <c r="J51" s="1188"/>
      <c r="K51" s="61">
        <v>0</v>
      </c>
      <c r="L51" s="62">
        <v>0</v>
      </c>
      <c r="M51" s="62">
        <v>0</v>
      </c>
      <c r="N51" s="62">
        <v>0</v>
      </c>
      <c r="O51" s="63">
        <v>0</v>
      </c>
      <c r="P51" s="46"/>
      <c r="Q51" s="46"/>
      <c r="R51" s="46"/>
      <c r="S51" s="46"/>
      <c r="T51" s="46"/>
      <c r="U51" s="46"/>
    </row>
    <row r="52" spans="1:21" ht="30.75" customHeight="1" x14ac:dyDescent="0.2">
      <c r="A52" s="46"/>
      <c r="B52" s="1185" t="s">
        <v>19</v>
      </c>
      <c r="C52" s="1186"/>
      <c r="D52" s="64"/>
      <c r="E52" s="1187" t="s">
        <v>20</v>
      </c>
      <c r="F52" s="1187"/>
      <c r="G52" s="1187"/>
      <c r="H52" s="1187"/>
      <c r="I52" s="1187"/>
      <c r="J52" s="1188"/>
      <c r="K52" s="61">
        <v>841</v>
      </c>
      <c r="L52" s="62">
        <v>844</v>
      </c>
      <c r="M52" s="62">
        <v>842</v>
      </c>
      <c r="N52" s="62">
        <v>827</v>
      </c>
      <c r="O52" s="63">
        <v>823</v>
      </c>
      <c r="P52" s="46"/>
      <c r="Q52" s="46"/>
      <c r="R52" s="46"/>
      <c r="S52" s="46"/>
      <c r="T52" s="46"/>
      <c r="U52" s="46"/>
    </row>
    <row r="53" spans="1:21" ht="30.75" customHeight="1" thickBot="1" x14ac:dyDescent="0.25">
      <c r="A53" s="46"/>
      <c r="B53" s="1189" t="s">
        <v>21</v>
      </c>
      <c r="C53" s="1190"/>
      <c r="D53" s="65"/>
      <c r="E53" s="1191" t="s">
        <v>22</v>
      </c>
      <c r="F53" s="1191"/>
      <c r="G53" s="1191"/>
      <c r="H53" s="1191"/>
      <c r="I53" s="1191"/>
      <c r="J53" s="1192"/>
      <c r="K53" s="66">
        <v>538</v>
      </c>
      <c r="L53" s="67">
        <v>512</v>
      </c>
      <c r="M53" s="67">
        <v>454</v>
      </c>
      <c r="N53" s="67">
        <v>451</v>
      </c>
      <c r="O53" s="68">
        <v>457</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25</v>
      </c>
      <c r="C56" s="71"/>
      <c r="D56" s="71"/>
      <c r="E56" s="71"/>
      <c r="F56" s="71"/>
      <c r="G56" s="71"/>
      <c r="H56" s="71"/>
      <c r="I56" s="71"/>
      <c r="J56" s="71"/>
      <c r="K56" s="72"/>
      <c r="L56" s="72"/>
      <c r="M56" s="72"/>
      <c r="N56" s="72"/>
      <c r="O56" s="73" t="s">
        <v>584</v>
      </c>
      <c r="P56" s="46"/>
      <c r="Q56" s="46"/>
      <c r="R56" s="46"/>
      <c r="S56" s="46"/>
      <c r="T56" s="46"/>
      <c r="U56" s="46"/>
    </row>
    <row r="57" spans="1:21" ht="31.5" customHeight="1" thickBot="1" x14ac:dyDescent="0.25">
      <c r="A57" s="46"/>
      <c r="B57" s="74"/>
      <c r="C57" s="75"/>
      <c r="D57" s="75"/>
      <c r="E57" s="76"/>
      <c r="F57" s="76"/>
      <c r="G57" s="76"/>
      <c r="H57" s="76"/>
      <c r="I57" s="76"/>
      <c r="J57" s="77" t="s">
        <v>2</v>
      </c>
      <c r="K57" s="78" t="s">
        <v>585</v>
      </c>
      <c r="L57" s="79" t="s">
        <v>586</v>
      </c>
      <c r="M57" s="79" t="s">
        <v>587</v>
      </c>
      <c r="N57" s="79" t="s">
        <v>588</v>
      </c>
      <c r="O57" s="80" t="s">
        <v>589</v>
      </c>
      <c r="P57" s="46"/>
      <c r="Q57" s="46"/>
      <c r="R57" s="46"/>
      <c r="S57" s="46"/>
      <c r="T57" s="46"/>
      <c r="U57" s="46"/>
    </row>
    <row r="58" spans="1:21" ht="31.5" customHeight="1" x14ac:dyDescent="0.2">
      <c r="B58" s="1193" t="s">
        <v>26</v>
      </c>
      <c r="C58" s="1194"/>
      <c r="D58" s="1199" t="s">
        <v>27</v>
      </c>
      <c r="E58" s="1200"/>
      <c r="F58" s="1200"/>
      <c r="G58" s="1200"/>
      <c r="H58" s="1200"/>
      <c r="I58" s="1200"/>
      <c r="J58" s="1201"/>
      <c r="K58" s="81"/>
      <c r="L58" s="82"/>
      <c r="M58" s="82"/>
      <c r="N58" s="82"/>
      <c r="O58" s="83"/>
    </row>
    <row r="59" spans="1:21" ht="31.5" customHeight="1" x14ac:dyDescent="0.2">
      <c r="B59" s="1195"/>
      <c r="C59" s="1196"/>
      <c r="D59" s="1202" t="s">
        <v>28</v>
      </c>
      <c r="E59" s="1203"/>
      <c r="F59" s="1203"/>
      <c r="G59" s="1203"/>
      <c r="H59" s="1203"/>
      <c r="I59" s="1203"/>
      <c r="J59" s="1204"/>
      <c r="K59" s="84"/>
      <c r="L59" s="85"/>
      <c r="M59" s="85"/>
      <c r="N59" s="85"/>
      <c r="O59" s="86"/>
    </row>
    <row r="60" spans="1:21" ht="31.5" customHeight="1" thickBot="1" x14ac:dyDescent="0.25">
      <c r="B60" s="1197"/>
      <c r="C60" s="1198"/>
      <c r="D60" s="1205" t="s">
        <v>29</v>
      </c>
      <c r="E60" s="1206"/>
      <c r="F60" s="1206"/>
      <c r="G60" s="1206"/>
      <c r="H60" s="1206"/>
      <c r="I60" s="1206"/>
      <c r="J60" s="1207"/>
      <c r="K60" s="87"/>
      <c r="L60" s="88"/>
      <c r="M60" s="88"/>
      <c r="N60" s="88"/>
      <c r="O60" s="89"/>
    </row>
    <row r="61" spans="1:21" ht="24" customHeight="1" x14ac:dyDescent="0.2">
      <c r="B61" s="90"/>
      <c r="C61" s="90"/>
      <c r="D61" s="91" t="s">
        <v>30</v>
      </c>
      <c r="E61" s="92"/>
      <c r="F61" s="92"/>
      <c r="G61" s="92"/>
      <c r="H61" s="92"/>
      <c r="I61" s="92"/>
      <c r="J61" s="92"/>
      <c r="K61" s="92"/>
      <c r="L61" s="92"/>
      <c r="M61" s="92"/>
      <c r="N61" s="92"/>
      <c r="O61" s="92"/>
    </row>
    <row r="62" spans="1:21" ht="24" customHeight="1" x14ac:dyDescent="0.2">
      <c r="B62" s="93"/>
      <c r="C62" s="93"/>
      <c r="D62" s="91" t="s">
        <v>31</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NjR/P7wIdqFy7L51P9azILItZ496KC37Kh0j5EwL7KJw0VXuxIqqT7hIsJQSW+wIVVNzljVdvhM6mrM0g00Kg==" saltValue="cNKK26Z2A9PwgtbaIS/wc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9</v>
      </c>
    </row>
    <row r="40" spans="2:13" ht="27.75" customHeight="1" thickBot="1" x14ac:dyDescent="0.25">
      <c r="B40" s="96" t="s">
        <v>10</v>
      </c>
      <c r="C40" s="97"/>
      <c r="D40" s="97"/>
      <c r="E40" s="98"/>
      <c r="F40" s="98"/>
      <c r="G40" s="98"/>
      <c r="H40" s="99" t="s">
        <v>2</v>
      </c>
      <c r="I40" s="100" t="s">
        <v>569</v>
      </c>
      <c r="J40" s="101" t="s">
        <v>570</v>
      </c>
      <c r="K40" s="101" t="s">
        <v>571</v>
      </c>
      <c r="L40" s="101" t="s">
        <v>572</v>
      </c>
      <c r="M40" s="102" t="s">
        <v>573</v>
      </c>
    </row>
    <row r="41" spans="2:13" ht="27.75" customHeight="1" x14ac:dyDescent="0.2">
      <c r="B41" s="1228" t="s">
        <v>32</v>
      </c>
      <c r="C41" s="1229"/>
      <c r="D41" s="103"/>
      <c r="E41" s="1230" t="s">
        <v>33</v>
      </c>
      <c r="F41" s="1230"/>
      <c r="G41" s="1230"/>
      <c r="H41" s="1231"/>
      <c r="I41" s="342">
        <v>9140</v>
      </c>
      <c r="J41" s="343">
        <v>8526</v>
      </c>
      <c r="K41" s="343">
        <v>7841</v>
      </c>
      <c r="L41" s="343">
        <v>7788</v>
      </c>
      <c r="M41" s="344">
        <v>6772</v>
      </c>
    </row>
    <row r="42" spans="2:13" ht="27.75" customHeight="1" x14ac:dyDescent="0.2">
      <c r="B42" s="1218"/>
      <c r="C42" s="1219"/>
      <c r="D42" s="104"/>
      <c r="E42" s="1222" t="s">
        <v>34</v>
      </c>
      <c r="F42" s="1222"/>
      <c r="G42" s="1222"/>
      <c r="H42" s="1223"/>
      <c r="I42" s="345">
        <v>3</v>
      </c>
      <c r="J42" s="346">
        <v>2</v>
      </c>
      <c r="K42" s="346">
        <v>1</v>
      </c>
      <c r="L42" s="346">
        <v>0</v>
      </c>
      <c r="M42" s="347" t="s">
        <v>527</v>
      </c>
    </row>
    <row r="43" spans="2:13" ht="27.75" customHeight="1" x14ac:dyDescent="0.2">
      <c r="B43" s="1218"/>
      <c r="C43" s="1219"/>
      <c r="D43" s="104"/>
      <c r="E43" s="1222" t="s">
        <v>35</v>
      </c>
      <c r="F43" s="1222"/>
      <c r="G43" s="1222"/>
      <c r="H43" s="1223"/>
      <c r="I43" s="345">
        <v>2174</v>
      </c>
      <c r="J43" s="346">
        <v>2317</v>
      </c>
      <c r="K43" s="346">
        <v>2287</v>
      </c>
      <c r="L43" s="346">
        <v>2286</v>
      </c>
      <c r="M43" s="347">
        <v>2379</v>
      </c>
    </row>
    <row r="44" spans="2:13" ht="27.75" customHeight="1" x14ac:dyDescent="0.2">
      <c r="B44" s="1218"/>
      <c r="C44" s="1219"/>
      <c r="D44" s="104"/>
      <c r="E44" s="1222" t="s">
        <v>36</v>
      </c>
      <c r="F44" s="1222"/>
      <c r="G44" s="1222"/>
      <c r="H44" s="1223"/>
      <c r="I44" s="345">
        <v>29</v>
      </c>
      <c r="J44" s="346">
        <v>25</v>
      </c>
      <c r="K44" s="346">
        <v>26</v>
      </c>
      <c r="L44" s="346">
        <v>41</v>
      </c>
      <c r="M44" s="347">
        <v>39</v>
      </c>
    </row>
    <row r="45" spans="2:13" ht="27.75" customHeight="1" x14ac:dyDescent="0.2">
      <c r="B45" s="1218"/>
      <c r="C45" s="1219"/>
      <c r="D45" s="104"/>
      <c r="E45" s="1222" t="s">
        <v>37</v>
      </c>
      <c r="F45" s="1222"/>
      <c r="G45" s="1222"/>
      <c r="H45" s="1223"/>
      <c r="I45" s="345">
        <v>1208</v>
      </c>
      <c r="J45" s="346">
        <v>1192</v>
      </c>
      <c r="K45" s="346">
        <v>1117</v>
      </c>
      <c r="L45" s="346">
        <v>945</v>
      </c>
      <c r="M45" s="347">
        <v>911</v>
      </c>
    </row>
    <row r="46" spans="2:13" ht="27.75" customHeight="1" x14ac:dyDescent="0.2">
      <c r="B46" s="1218"/>
      <c r="C46" s="1219"/>
      <c r="D46" s="105"/>
      <c r="E46" s="1222" t="s">
        <v>38</v>
      </c>
      <c r="F46" s="1222"/>
      <c r="G46" s="1222"/>
      <c r="H46" s="1223"/>
      <c r="I46" s="345" t="s">
        <v>527</v>
      </c>
      <c r="J46" s="346" t="s">
        <v>527</v>
      </c>
      <c r="K46" s="346" t="s">
        <v>527</v>
      </c>
      <c r="L46" s="346" t="s">
        <v>527</v>
      </c>
      <c r="M46" s="347" t="s">
        <v>527</v>
      </c>
    </row>
    <row r="47" spans="2:13" ht="27.75" customHeight="1" x14ac:dyDescent="0.2">
      <c r="B47" s="1218"/>
      <c r="C47" s="1219"/>
      <c r="D47" s="106"/>
      <c r="E47" s="1232" t="s">
        <v>39</v>
      </c>
      <c r="F47" s="1233"/>
      <c r="G47" s="1233"/>
      <c r="H47" s="1234"/>
      <c r="I47" s="345" t="s">
        <v>527</v>
      </c>
      <c r="J47" s="346" t="s">
        <v>527</v>
      </c>
      <c r="K47" s="346" t="s">
        <v>527</v>
      </c>
      <c r="L47" s="346" t="s">
        <v>527</v>
      </c>
      <c r="M47" s="347" t="s">
        <v>527</v>
      </c>
    </row>
    <row r="48" spans="2:13" ht="27.75" customHeight="1" x14ac:dyDescent="0.2">
      <c r="B48" s="1218"/>
      <c r="C48" s="1219"/>
      <c r="D48" s="104"/>
      <c r="E48" s="1222" t="s">
        <v>40</v>
      </c>
      <c r="F48" s="1222"/>
      <c r="G48" s="1222"/>
      <c r="H48" s="1223"/>
      <c r="I48" s="345" t="s">
        <v>527</v>
      </c>
      <c r="J48" s="346" t="s">
        <v>527</v>
      </c>
      <c r="K48" s="346" t="s">
        <v>527</v>
      </c>
      <c r="L48" s="346" t="s">
        <v>527</v>
      </c>
      <c r="M48" s="347" t="s">
        <v>527</v>
      </c>
    </row>
    <row r="49" spans="2:13" ht="27.75" customHeight="1" x14ac:dyDescent="0.2">
      <c r="B49" s="1220"/>
      <c r="C49" s="1221"/>
      <c r="D49" s="104"/>
      <c r="E49" s="1222" t="s">
        <v>41</v>
      </c>
      <c r="F49" s="1222"/>
      <c r="G49" s="1222"/>
      <c r="H49" s="1223"/>
      <c r="I49" s="345" t="s">
        <v>527</v>
      </c>
      <c r="J49" s="346" t="s">
        <v>527</v>
      </c>
      <c r="K49" s="346" t="s">
        <v>527</v>
      </c>
      <c r="L49" s="346" t="s">
        <v>527</v>
      </c>
      <c r="M49" s="347" t="s">
        <v>527</v>
      </c>
    </row>
    <row r="50" spans="2:13" ht="27.75" customHeight="1" x14ac:dyDescent="0.2">
      <c r="B50" s="1216" t="s">
        <v>42</v>
      </c>
      <c r="C50" s="1217"/>
      <c r="D50" s="107"/>
      <c r="E50" s="1222" t="s">
        <v>43</v>
      </c>
      <c r="F50" s="1222"/>
      <c r="G50" s="1222"/>
      <c r="H50" s="1223"/>
      <c r="I50" s="345">
        <v>542</v>
      </c>
      <c r="J50" s="346">
        <v>892</v>
      </c>
      <c r="K50" s="346">
        <v>1262</v>
      </c>
      <c r="L50" s="346">
        <v>1634</v>
      </c>
      <c r="M50" s="347">
        <v>1865</v>
      </c>
    </row>
    <row r="51" spans="2:13" ht="27.75" customHeight="1" x14ac:dyDescent="0.2">
      <c r="B51" s="1218"/>
      <c r="C51" s="1219"/>
      <c r="D51" s="104"/>
      <c r="E51" s="1222" t="s">
        <v>44</v>
      </c>
      <c r="F51" s="1222"/>
      <c r="G51" s="1222"/>
      <c r="H51" s="1223"/>
      <c r="I51" s="345">
        <v>430</v>
      </c>
      <c r="J51" s="346">
        <v>405</v>
      </c>
      <c r="K51" s="346">
        <v>375</v>
      </c>
      <c r="L51" s="346">
        <v>346</v>
      </c>
      <c r="M51" s="347">
        <v>311</v>
      </c>
    </row>
    <row r="52" spans="2:13" ht="27.75" customHeight="1" x14ac:dyDescent="0.2">
      <c r="B52" s="1220"/>
      <c r="C52" s="1221"/>
      <c r="D52" s="104"/>
      <c r="E52" s="1222" t="s">
        <v>45</v>
      </c>
      <c r="F52" s="1222"/>
      <c r="G52" s="1222"/>
      <c r="H52" s="1223"/>
      <c r="I52" s="345">
        <v>7663</v>
      </c>
      <c r="J52" s="346">
        <v>7258</v>
      </c>
      <c r="K52" s="346">
        <v>6863</v>
      </c>
      <c r="L52" s="346">
        <v>6832</v>
      </c>
      <c r="M52" s="347">
        <v>6321</v>
      </c>
    </row>
    <row r="53" spans="2:13" ht="27.75" customHeight="1" thickBot="1" x14ac:dyDescent="0.25">
      <c r="B53" s="1224" t="s">
        <v>46</v>
      </c>
      <c r="C53" s="1225"/>
      <c r="D53" s="108"/>
      <c r="E53" s="1226" t="s">
        <v>47</v>
      </c>
      <c r="F53" s="1226"/>
      <c r="G53" s="1226"/>
      <c r="H53" s="1227"/>
      <c r="I53" s="348">
        <v>3919</v>
      </c>
      <c r="J53" s="349">
        <v>3507</v>
      </c>
      <c r="K53" s="349">
        <v>2771</v>
      </c>
      <c r="L53" s="349">
        <v>2247</v>
      </c>
      <c r="M53" s="350">
        <v>1605</v>
      </c>
    </row>
    <row r="54" spans="2:13" ht="27.75" customHeight="1" x14ac:dyDescent="0.2">
      <c r="B54" s="109" t="s">
        <v>48</v>
      </c>
      <c r="C54" s="110"/>
      <c r="D54" s="110"/>
      <c r="E54" s="111"/>
      <c r="F54" s="111"/>
      <c r="G54" s="111"/>
      <c r="H54" s="111"/>
      <c r="I54" s="112"/>
      <c r="J54" s="112"/>
      <c r="K54" s="112"/>
      <c r="L54" s="112"/>
      <c r="M54" s="112"/>
    </row>
    <row r="55" spans="2:13" ht="13.2" x14ac:dyDescent="0.2"/>
  </sheetData>
  <sheetProtection algorithmName="SHA-512" hashValue="+I9PudX3Nfvay8kArHE6L1MeK7v+LLwGVksH5UTprnenJyD4fR+Nd3kJ5Yc4yPFalsxz8ML0i1YwuhPSCbPE5Q==" saltValue="l3x2d5qGG2bsaehVPE5k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49</v>
      </c>
    </row>
    <row r="54" spans="2:8" ht="29.25" customHeight="1" thickBot="1" x14ac:dyDescent="0.3">
      <c r="B54" s="114" t="s">
        <v>1</v>
      </c>
      <c r="C54" s="115"/>
      <c r="D54" s="115"/>
      <c r="E54" s="116" t="s">
        <v>2</v>
      </c>
      <c r="F54" s="117" t="s">
        <v>571</v>
      </c>
      <c r="G54" s="117" t="s">
        <v>572</v>
      </c>
      <c r="H54" s="118" t="s">
        <v>573</v>
      </c>
    </row>
    <row r="55" spans="2:8" ht="52.5" customHeight="1" x14ac:dyDescent="0.2">
      <c r="B55" s="119"/>
      <c r="C55" s="1240" t="s">
        <v>50</v>
      </c>
      <c r="D55" s="1240"/>
      <c r="E55" s="1241"/>
      <c r="F55" s="120">
        <v>452</v>
      </c>
      <c r="G55" s="120">
        <v>634</v>
      </c>
      <c r="H55" s="121">
        <v>746</v>
      </c>
    </row>
    <row r="56" spans="2:8" ht="52.5" customHeight="1" x14ac:dyDescent="0.2">
      <c r="B56" s="122"/>
      <c r="C56" s="1242" t="s">
        <v>51</v>
      </c>
      <c r="D56" s="1242"/>
      <c r="E56" s="1243"/>
      <c r="F56" s="123">
        <v>15</v>
      </c>
      <c r="G56" s="123">
        <v>172</v>
      </c>
      <c r="H56" s="124">
        <v>24</v>
      </c>
    </row>
    <row r="57" spans="2:8" ht="53.25" customHeight="1" x14ac:dyDescent="0.2">
      <c r="B57" s="122"/>
      <c r="C57" s="1244" t="s">
        <v>52</v>
      </c>
      <c r="D57" s="1244"/>
      <c r="E57" s="1245"/>
      <c r="F57" s="125">
        <v>461</v>
      </c>
      <c r="G57" s="125">
        <v>839</v>
      </c>
      <c r="H57" s="126">
        <v>1131</v>
      </c>
    </row>
    <row r="58" spans="2:8" ht="45.75" customHeight="1" x14ac:dyDescent="0.2">
      <c r="B58" s="127"/>
      <c r="C58" s="1235" t="s">
        <v>602</v>
      </c>
      <c r="D58" s="1236"/>
      <c r="E58" s="1237"/>
      <c r="F58" s="128">
        <v>394</v>
      </c>
      <c r="G58" s="128">
        <v>582</v>
      </c>
      <c r="H58" s="129">
        <v>764</v>
      </c>
    </row>
    <row r="59" spans="2:8" ht="45.75" customHeight="1" x14ac:dyDescent="0.2">
      <c r="B59" s="127"/>
      <c r="C59" s="1235" t="s">
        <v>603</v>
      </c>
      <c r="D59" s="1236"/>
      <c r="E59" s="1237"/>
      <c r="F59" s="128">
        <v>36</v>
      </c>
      <c r="G59" s="128">
        <v>212</v>
      </c>
      <c r="H59" s="129">
        <v>291</v>
      </c>
    </row>
    <row r="60" spans="2:8" ht="45.75" customHeight="1" x14ac:dyDescent="0.2">
      <c r="B60" s="127"/>
      <c r="C60" s="1235" t="s">
        <v>605</v>
      </c>
      <c r="D60" s="1236"/>
      <c r="E60" s="1237"/>
      <c r="F60" s="128">
        <v>1</v>
      </c>
      <c r="G60" s="128">
        <v>12</v>
      </c>
      <c r="H60" s="129">
        <v>37</v>
      </c>
    </row>
    <row r="61" spans="2:8" ht="45.75" customHeight="1" x14ac:dyDescent="0.2">
      <c r="B61" s="127"/>
      <c r="C61" s="1235" t="s">
        <v>604</v>
      </c>
      <c r="D61" s="1236"/>
      <c r="E61" s="1237"/>
      <c r="F61" s="128">
        <v>15</v>
      </c>
      <c r="G61" s="128">
        <v>16</v>
      </c>
      <c r="H61" s="129">
        <v>18</v>
      </c>
    </row>
    <row r="62" spans="2:8" ht="45.75" customHeight="1" thickBot="1" x14ac:dyDescent="0.25">
      <c r="B62" s="130"/>
      <c r="C62" s="1235" t="s">
        <v>606</v>
      </c>
      <c r="D62" s="1236"/>
      <c r="E62" s="1237"/>
      <c r="F62" s="131">
        <v>4</v>
      </c>
      <c r="G62" s="131">
        <v>8</v>
      </c>
      <c r="H62" s="132">
        <v>11</v>
      </c>
    </row>
    <row r="63" spans="2:8" ht="52.5" customHeight="1" thickBot="1" x14ac:dyDescent="0.25">
      <c r="B63" s="133"/>
      <c r="C63" s="1238" t="s">
        <v>53</v>
      </c>
      <c r="D63" s="1238"/>
      <c r="E63" s="1239"/>
      <c r="F63" s="134">
        <v>928</v>
      </c>
      <c r="G63" s="134">
        <v>1645</v>
      </c>
      <c r="H63" s="135">
        <v>1900</v>
      </c>
    </row>
    <row r="64" spans="2:8" ht="13.2" x14ac:dyDescent="0.2"/>
  </sheetData>
  <sheetProtection algorithmName="SHA-512" hashValue="YVOgJ9joadh8fW9di0hqik401OP7TCXFkIBWHDjSw3MmiyvU9df1sFOlIi6EQUGyy/ohKIKRev6ZQiQuRHlWOQ==" saltValue="4w9vvGYZgf8g2l6Jq/ut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611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612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385" t="s">
        <v>613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59"/>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59"/>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59"/>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59"/>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614</v>
      </c>
    </row>
    <row r="50" spans="1:109" ht="13.2" x14ac:dyDescent="0.2">
      <c r="B50" s="259"/>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569</v>
      </c>
      <c r="BQ50" s="383"/>
      <c r="BR50" s="383"/>
      <c r="BS50" s="383"/>
      <c r="BT50" s="383"/>
      <c r="BU50" s="383"/>
      <c r="BV50" s="383"/>
      <c r="BW50" s="383"/>
      <c r="BX50" s="383" t="s">
        <v>570</v>
      </c>
      <c r="BY50" s="383"/>
      <c r="BZ50" s="383"/>
      <c r="CA50" s="383"/>
      <c r="CB50" s="383"/>
      <c r="CC50" s="383"/>
      <c r="CD50" s="383"/>
      <c r="CE50" s="383"/>
      <c r="CF50" s="383" t="s">
        <v>571</v>
      </c>
      <c r="CG50" s="383"/>
      <c r="CH50" s="383"/>
      <c r="CI50" s="383"/>
      <c r="CJ50" s="383"/>
      <c r="CK50" s="383"/>
      <c r="CL50" s="383"/>
      <c r="CM50" s="383"/>
      <c r="CN50" s="383" t="s">
        <v>572</v>
      </c>
      <c r="CO50" s="383"/>
      <c r="CP50" s="383"/>
      <c r="CQ50" s="383"/>
      <c r="CR50" s="383"/>
      <c r="CS50" s="383"/>
      <c r="CT50" s="383"/>
      <c r="CU50" s="383"/>
      <c r="CV50" s="383" t="s">
        <v>573</v>
      </c>
      <c r="CW50" s="383"/>
      <c r="CX50" s="383"/>
      <c r="CY50" s="383"/>
      <c r="CZ50" s="383"/>
      <c r="DA50" s="383"/>
      <c r="DB50" s="383"/>
      <c r="DC50" s="383"/>
    </row>
    <row r="51" spans="1:109" ht="13.5" customHeight="1" x14ac:dyDescent="0.2">
      <c r="B51" s="259"/>
      <c r="G51" s="394"/>
      <c r="H51" s="394"/>
      <c r="I51" s="398"/>
      <c r="J51" s="398"/>
      <c r="K51" s="384"/>
      <c r="L51" s="384"/>
      <c r="M51" s="384"/>
      <c r="N51" s="384"/>
      <c r="AM51" s="359"/>
      <c r="AN51" s="382" t="s">
        <v>615</v>
      </c>
      <c r="AO51" s="382"/>
      <c r="AP51" s="382"/>
      <c r="AQ51" s="382"/>
      <c r="AR51" s="382"/>
      <c r="AS51" s="382"/>
      <c r="AT51" s="382"/>
      <c r="AU51" s="382"/>
      <c r="AV51" s="382"/>
      <c r="AW51" s="382"/>
      <c r="AX51" s="382"/>
      <c r="AY51" s="382"/>
      <c r="AZ51" s="382"/>
      <c r="BA51" s="382"/>
      <c r="BB51" s="382" t="s">
        <v>616</v>
      </c>
      <c r="BC51" s="382"/>
      <c r="BD51" s="382"/>
      <c r="BE51" s="382"/>
      <c r="BF51" s="382"/>
      <c r="BG51" s="382"/>
      <c r="BH51" s="382"/>
      <c r="BI51" s="382"/>
      <c r="BJ51" s="382"/>
      <c r="BK51" s="382"/>
      <c r="BL51" s="382"/>
      <c r="BM51" s="382"/>
      <c r="BN51" s="382"/>
      <c r="BO51" s="382"/>
      <c r="BP51" s="379">
        <v>97.3</v>
      </c>
      <c r="BQ51" s="379"/>
      <c r="BR51" s="379"/>
      <c r="BS51" s="379"/>
      <c r="BT51" s="379"/>
      <c r="BU51" s="379"/>
      <c r="BV51" s="379"/>
      <c r="BW51" s="379"/>
      <c r="BX51" s="379">
        <v>87.4</v>
      </c>
      <c r="BY51" s="379"/>
      <c r="BZ51" s="379"/>
      <c r="CA51" s="379"/>
      <c r="CB51" s="379"/>
      <c r="CC51" s="379"/>
      <c r="CD51" s="379"/>
      <c r="CE51" s="379"/>
      <c r="CF51" s="379">
        <v>64.5</v>
      </c>
      <c r="CG51" s="379"/>
      <c r="CH51" s="379"/>
      <c r="CI51" s="379"/>
      <c r="CJ51" s="379"/>
      <c r="CK51" s="379"/>
      <c r="CL51" s="379"/>
      <c r="CM51" s="379"/>
      <c r="CN51" s="379">
        <v>49.1</v>
      </c>
      <c r="CO51" s="379"/>
      <c r="CP51" s="379"/>
      <c r="CQ51" s="379"/>
      <c r="CR51" s="379"/>
      <c r="CS51" s="379"/>
      <c r="CT51" s="379"/>
      <c r="CU51" s="379"/>
      <c r="CV51" s="379">
        <v>36.6</v>
      </c>
      <c r="CW51" s="379"/>
      <c r="CX51" s="379"/>
      <c r="CY51" s="379"/>
      <c r="CZ51" s="379"/>
      <c r="DA51" s="379"/>
      <c r="DB51" s="379"/>
      <c r="DC51" s="379"/>
    </row>
    <row r="52" spans="1:109" ht="13.2" x14ac:dyDescent="0.2">
      <c r="B52" s="259"/>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59"/>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617</v>
      </c>
      <c r="BC53" s="382"/>
      <c r="BD53" s="382"/>
      <c r="BE53" s="382"/>
      <c r="BF53" s="382"/>
      <c r="BG53" s="382"/>
      <c r="BH53" s="382"/>
      <c r="BI53" s="382"/>
      <c r="BJ53" s="382"/>
      <c r="BK53" s="382"/>
      <c r="BL53" s="382"/>
      <c r="BM53" s="382"/>
      <c r="BN53" s="382"/>
      <c r="BO53" s="382"/>
      <c r="BP53" s="379">
        <v>52.6</v>
      </c>
      <c r="BQ53" s="379"/>
      <c r="BR53" s="379"/>
      <c r="BS53" s="379"/>
      <c r="BT53" s="379"/>
      <c r="BU53" s="379"/>
      <c r="BV53" s="379"/>
      <c r="BW53" s="379"/>
      <c r="BX53" s="379">
        <v>52.5</v>
      </c>
      <c r="BY53" s="379"/>
      <c r="BZ53" s="379"/>
      <c r="CA53" s="379"/>
      <c r="CB53" s="379"/>
      <c r="CC53" s="379"/>
      <c r="CD53" s="379"/>
      <c r="CE53" s="379"/>
      <c r="CF53" s="379">
        <v>56.5</v>
      </c>
      <c r="CG53" s="379"/>
      <c r="CH53" s="379"/>
      <c r="CI53" s="379"/>
      <c r="CJ53" s="379"/>
      <c r="CK53" s="379"/>
      <c r="CL53" s="379"/>
      <c r="CM53" s="379"/>
      <c r="CN53" s="379">
        <v>58.3</v>
      </c>
      <c r="CO53" s="379"/>
      <c r="CP53" s="379"/>
      <c r="CQ53" s="379"/>
      <c r="CR53" s="379"/>
      <c r="CS53" s="379"/>
      <c r="CT53" s="379"/>
      <c r="CU53" s="379"/>
      <c r="CV53" s="379">
        <v>60.1</v>
      </c>
      <c r="CW53" s="379"/>
      <c r="CX53" s="379"/>
      <c r="CY53" s="379"/>
      <c r="CZ53" s="379"/>
      <c r="DA53" s="379"/>
      <c r="DB53" s="379"/>
      <c r="DC53" s="379"/>
    </row>
    <row r="54" spans="1:109" ht="13.2" x14ac:dyDescent="0.2">
      <c r="A54" s="358"/>
      <c r="B54" s="259"/>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59"/>
      <c r="G55" s="377"/>
      <c r="H55" s="377"/>
      <c r="I55" s="377"/>
      <c r="J55" s="377"/>
      <c r="K55" s="384"/>
      <c r="L55" s="384"/>
      <c r="M55" s="384"/>
      <c r="N55" s="384"/>
      <c r="AN55" s="383" t="s">
        <v>618</v>
      </c>
      <c r="AO55" s="383"/>
      <c r="AP55" s="383"/>
      <c r="AQ55" s="383"/>
      <c r="AR55" s="383"/>
      <c r="AS55" s="383"/>
      <c r="AT55" s="383"/>
      <c r="AU55" s="383"/>
      <c r="AV55" s="383"/>
      <c r="AW55" s="383"/>
      <c r="AX55" s="383"/>
      <c r="AY55" s="383"/>
      <c r="AZ55" s="383"/>
      <c r="BA55" s="383"/>
      <c r="BB55" s="382" t="s">
        <v>616</v>
      </c>
      <c r="BC55" s="382"/>
      <c r="BD55" s="382"/>
      <c r="BE55" s="382"/>
      <c r="BF55" s="382"/>
      <c r="BG55" s="382"/>
      <c r="BH55" s="382"/>
      <c r="BI55" s="382"/>
      <c r="BJ55" s="382"/>
      <c r="BK55" s="382"/>
      <c r="BL55" s="382"/>
      <c r="BM55" s="382"/>
      <c r="BN55" s="382"/>
      <c r="BO55" s="382"/>
      <c r="BP55" s="379">
        <v>38.5</v>
      </c>
      <c r="BQ55" s="379"/>
      <c r="BR55" s="379"/>
      <c r="BS55" s="379"/>
      <c r="BT55" s="379"/>
      <c r="BU55" s="379"/>
      <c r="BV55" s="379"/>
      <c r="BW55" s="379"/>
      <c r="BX55" s="379">
        <v>35.5</v>
      </c>
      <c r="BY55" s="379"/>
      <c r="BZ55" s="379"/>
      <c r="CA55" s="379"/>
      <c r="CB55" s="379"/>
      <c r="CC55" s="379"/>
      <c r="CD55" s="379"/>
      <c r="CE55" s="379"/>
      <c r="CF55" s="379">
        <v>13.5</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2" x14ac:dyDescent="0.2">
      <c r="A56" s="358"/>
      <c r="B56" s="259"/>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55"/>
      <c r="AN57" s="383"/>
      <c r="AO57" s="383"/>
      <c r="AP57" s="383"/>
      <c r="AQ57" s="383"/>
      <c r="AR57" s="383"/>
      <c r="AS57" s="383"/>
      <c r="AT57" s="383"/>
      <c r="AU57" s="383"/>
      <c r="AV57" s="383"/>
      <c r="AW57" s="383"/>
      <c r="AX57" s="383"/>
      <c r="AY57" s="383"/>
      <c r="AZ57" s="383"/>
      <c r="BA57" s="383"/>
      <c r="BB57" s="382" t="s">
        <v>617</v>
      </c>
      <c r="BC57" s="382"/>
      <c r="BD57" s="382"/>
      <c r="BE57" s="382"/>
      <c r="BF57" s="382"/>
      <c r="BG57" s="382"/>
      <c r="BH57" s="382"/>
      <c r="BI57" s="382"/>
      <c r="BJ57" s="382"/>
      <c r="BK57" s="382"/>
      <c r="BL57" s="382"/>
      <c r="BM57" s="382"/>
      <c r="BN57" s="382"/>
      <c r="BO57" s="382"/>
      <c r="BP57" s="379">
        <v>65.3</v>
      </c>
      <c r="BQ57" s="379"/>
      <c r="BR57" s="379"/>
      <c r="BS57" s="379"/>
      <c r="BT57" s="379"/>
      <c r="BU57" s="379"/>
      <c r="BV57" s="379"/>
      <c r="BW57" s="379"/>
      <c r="BX57" s="379">
        <v>66</v>
      </c>
      <c r="BY57" s="379"/>
      <c r="BZ57" s="379"/>
      <c r="CA57" s="379"/>
      <c r="CB57" s="379"/>
      <c r="CC57" s="379"/>
      <c r="CD57" s="379"/>
      <c r="CE57" s="379"/>
      <c r="CF57" s="379">
        <v>65.099999999999994</v>
      </c>
      <c r="CG57" s="379"/>
      <c r="CH57" s="379"/>
      <c r="CI57" s="379"/>
      <c r="CJ57" s="379"/>
      <c r="CK57" s="379"/>
      <c r="CL57" s="379"/>
      <c r="CM57" s="379"/>
      <c r="CN57" s="379">
        <v>64.3</v>
      </c>
      <c r="CO57" s="379"/>
      <c r="CP57" s="379"/>
      <c r="CQ57" s="379"/>
      <c r="CR57" s="379"/>
      <c r="CS57" s="379"/>
      <c r="CT57" s="379"/>
      <c r="CU57" s="379"/>
      <c r="CV57" s="379">
        <v>65.7</v>
      </c>
      <c r="CW57" s="379"/>
      <c r="CX57" s="379"/>
      <c r="CY57" s="379"/>
      <c r="CZ57" s="379"/>
      <c r="DA57" s="379"/>
      <c r="DB57" s="379"/>
      <c r="DC57" s="379"/>
      <c r="DD57" s="363"/>
      <c r="DE57" s="362"/>
    </row>
    <row r="58" spans="1:109" s="358" customFormat="1" ht="13.2" x14ac:dyDescent="0.2">
      <c r="A58" s="255"/>
      <c r="B58" s="362"/>
      <c r="G58" s="377"/>
      <c r="H58" s="377"/>
      <c r="I58" s="380"/>
      <c r="J58" s="380"/>
      <c r="K58" s="384"/>
      <c r="L58" s="384"/>
      <c r="M58" s="384"/>
      <c r="N58" s="384"/>
      <c r="AM58" s="255"/>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619</v>
      </c>
    </row>
    <row r="64" spans="1:109" ht="13.2" x14ac:dyDescent="0.2">
      <c r="B64" s="259"/>
      <c r="G64" s="357"/>
      <c r="I64" s="369"/>
      <c r="J64" s="369"/>
      <c r="K64" s="369"/>
      <c r="L64" s="369"/>
      <c r="M64" s="369"/>
      <c r="N64" s="370"/>
      <c r="AM64" s="357"/>
      <c r="AN64" s="357" t="s">
        <v>612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385" t="s">
        <v>620</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59"/>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59"/>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59"/>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59"/>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614</v>
      </c>
    </row>
    <row r="72" spans="2:107" ht="13.2" x14ac:dyDescent="0.2">
      <c r="B72" s="259"/>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569</v>
      </c>
      <c r="BQ72" s="383"/>
      <c r="BR72" s="383"/>
      <c r="BS72" s="383"/>
      <c r="BT72" s="383"/>
      <c r="BU72" s="383"/>
      <c r="BV72" s="383"/>
      <c r="BW72" s="383"/>
      <c r="BX72" s="383" t="s">
        <v>570</v>
      </c>
      <c r="BY72" s="383"/>
      <c r="BZ72" s="383"/>
      <c r="CA72" s="383"/>
      <c r="CB72" s="383"/>
      <c r="CC72" s="383"/>
      <c r="CD72" s="383"/>
      <c r="CE72" s="383"/>
      <c r="CF72" s="383" t="s">
        <v>571</v>
      </c>
      <c r="CG72" s="383"/>
      <c r="CH72" s="383"/>
      <c r="CI72" s="383"/>
      <c r="CJ72" s="383"/>
      <c r="CK72" s="383"/>
      <c r="CL72" s="383"/>
      <c r="CM72" s="383"/>
      <c r="CN72" s="383" t="s">
        <v>572</v>
      </c>
      <c r="CO72" s="383"/>
      <c r="CP72" s="383"/>
      <c r="CQ72" s="383"/>
      <c r="CR72" s="383"/>
      <c r="CS72" s="383"/>
      <c r="CT72" s="383"/>
      <c r="CU72" s="383"/>
      <c r="CV72" s="383" t="s">
        <v>573</v>
      </c>
      <c r="CW72" s="383"/>
      <c r="CX72" s="383"/>
      <c r="CY72" s="383"/>
      <c r="CZ72" s="383"/>
      <c r="DA72" s="383"/>
      <c r="DB72" s="383"/>
      <c r="DC72" s="383"/>
    </row>
    <row r="73" spans="2:107" ht="13.2" x14ac:dyDescent="0.2">
      <c r="B73" s="259"/>
      <c r="G73" s="394"/>
      <c r="H73" s="394"/>
      <c r="I73" s="394"/>
      <c r="J73" s="394"/>
      <c r="K73" s="378"/>
      <c r="L73" s="378"/>
      <c r="M73" s="378"/>
      <c r="N73" s="378"/>
      <c r="AM73" s="359"/>
      <c r="AN73" s="382" t="s">
        <v>615</v>
      </c>
      <c r="AO73" s="382"/>
      <c r="AP73" s="382"/>
      <c r="AQ73" s="382"/>
      <c r="AR73" s="382"/>
      <c r="AS73" s="382"/>
      <c r="AT73" s="382"/>
      <c r="AU73" s="382"/>
      <c r="AV73" s="382"/>
      <c r="AW73" s="382"/>
      <c r="AX73" s="382"/>
      <c r="AY73" s="382"/>
      <c r="AZ73" s="382"/>
      <c r="BA73" s="382"/>
      <c r="BB73" s="382" t="s">
        <v>616</v>
      </c>
      <c r="BC73" s="382"/>
      <c r="BD73" s="382"/>
      <c r="BE73" s="382"/>
      <c r="BF73" s="382"/>
      <c r="BG73" s="382"/>
      <c r="BH73" s="382"/>
      <c r="BI73" s="382"/>
      <c r="BJ73" s="382"/>
      <c r="BK73" s="382"/>
      <c r="BL73" s="382"/>
      <c r="BM73" s="382"/>
      <c r="BN73" s="382"/>
      <c r="BO73" s="382"/>
      <c r="BP73" s="379">
        <v>97.3</v>
      </c>
      <c r="BQ73" s="379"/>
      <c r="BR73" s="379"/>
      <c r="BS73" s="379"/>
      <c r="BT73" s="379"/>
      <c r="BU73" s="379"/>
      <c r="BV73" s="379"/>
      <c r="BW73" s="379"/>
      <c r="BX73" s="379">
        <v>87.4</v>
      </c>
      <c r="BY73" s="379"/>
      <c r="BZ73" s="379"/>
      <c r="CA73" s="379"/>
      <c r="CB73" s="379"/>
      <c r="CC73" s="379"/>
      <c r="CD73" s="379"/>
      <c r="CE73" s="379"/>
      <c r="CF73" s="379">
        <v>64.5</v>
      </c>
      <c r="CG73" s="379"/>
      <c r="CH73" s="379"/>
      <c r="CI73" s="379"/>
      <c r="CJ73" s="379"/>
      <c r="CK73" s="379"/>
      <c r="CL73" s="379"/>
      <c r="CM73" s="379"/>
      <c r="CN73" s="379">
        <v>49.1</v>
      </c>
      <c r="CO73" s="379"/>
      <c r="CP73" s="379"/>
      <c r="CQ73" s="379"/>
      <c r="CR73" s="379"/>
      <c r="CS73" s="379"/>
      <c r="CT73" s="379"/>
      <c r="CU73" s="379"/>
      <c r="CV73" s="379">
        <v>36.6</v>
      </c>
      <c r="CW73" s="379"/>
      <c r="CX73" s="379"/>
      <c r="CY73" s="379"/>
      <c r="CZ73" s="379"/>
      <c r="DA73" s="379"/>
      <c r="DB73" s="379"/>
      <c r="DC73" s="379"/>
    </row>
    <row r="74" spans="2:107" ht="13.2" x14ac:dyDescent="0.2">
      <c r="B74" s="259"/>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59"/>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621</v>
      </c>
      <c r="BC75" s="382"/>
      <c r="BD75" s="382"/>
      <c r="BE75" s="382"/>
      <c r="BF75" s="382"/>
      <c r="BG75" s="382"/>
      <c r="BH75" s="382"/>
      <c r="BI75" s="382"/>
      <c r="BJ75" s="382"/>
      <c r="BK75" s="382"/>
      <c r="BL75" s="382"/>
      <c r="BM75" s="382"/>
      <c r="BN75" s="382"/>
      <c r="BO75" s="382"/>
      <c r="BP75" s="379">
        <v>13.7</v>
      </c>
      <c r="BQ75" s="379"/>
      <c r="BR75" s="379"/>
      <c r="BS75" s="379"/>
      <c r="BT75" s="379"/>
      <c r="BU75" s="379"/>
      <c r="BV75" s="379"/>
      <c r="BW75" s="379"/>
      <c r="BX75" s="379">
        <v>13.3</v>
      </c>
      <c r="BY75" s="379"/>
      <c r="BZ75" s="379"/>
      <c r="CA75" s="379"/>
      <c r="CB75" s="379"/>
      <c r="CC75" s="379"/>
      <c r="CD75" s="379"/>
      <c r="CE75" s="379"/>
      <c r="CF75" s="379">
        <v>12.2</v>
      </c>
      <c r="CG75" s="379"/>
      <c r="CH75" s="379"/>
      <c r="CI75" s="379"/>
      <c r="CJ75" s="379"/>
      <c r="CK75" s="379"/>
      <c r="CL75" s="379"/>
      <c r="CM75" s="379"/>
      <c r="CN75" s="379">
        <v>11</v>
      </c>
      <c r="CO75" s="379"/>
      <c r="CP75" s="379"/>
      <c r="CQ75" s="379"/>
      <c r="CR75" s="379"/>
      <c r="CS75" s="379"/>
      <c r="CT75" s="379"/>
      <c r="CU75" s="379"/>
      <c r="CV75" s="379">
        <v>10.3</v>
      </c>
      <c r="CW75" s="379"/>
      <c r="CX75" s="379"/>
      <c r="CY75" s="379"/>
      <c r="CZ75" s="379"/>
      <c r="DA75" s="379"/>
      <c r="DB75" s="379"/>
      <c r="DC75" s="379"/>
    </row>
    <row r="76" spans="2:107" ht="13.2" x14ac:dyDescent="0.2">
      <c r="B76" s="259"/>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59"/>
      <c r="G77" s="377"/>
      <c r="H77" s="377"/>
      <c r="I77" s="377"/>
      <c r="J77" s="377"/>
      <c r="K77" s="378"/>
      <c r="L77" s="378"/>
      <c r="M77" s="378"/>
      <c r="N77" s="378"/>
      <c r="AN77" s="383" t="s">
        <v>618</v>
      </c>
      <c r="AO77" s="383"/>
      <c r="AP77" s="383"/>
      <c r="AQ77" s="383"/>
      <c r="AR77" s="383"/>
      <c r="AS77" s="383"/>
      <c r="AT77" s="383"/>
      <c r="AU77" s="383"/>
      <c r="AV77" s="383"/>
      <c r="AW77" s="383"/>
      <c r="AX77" s="383"/>
      <c r="AY77" s="383"/>
      <c r="AZ77" s="383"/>
      <c r="BA77" s="383"/>
      <c r="BB77" s="382" t="s">
        <v>616</v>
      </c>
      <c r="BC77" s="382"/>
      <c r="BD77" s="382"/>
      <c r="BE77" s="382"/>
      <c r="BF77" s="382"/>
      <c r="BG77" s="382"/>
      <c r="BH77" s="382"/>
      <c r="BI77" s="382"/>
      <c r="BJ77" s="382"/>
      <c r="BK77" s="382"/>
      <c r="BL77" s="382"/>
      <c r="BM77" s="382"/>
      <c r="BN77" s="382"/>
      <c r="BO77" s="382"/>
      <c r="BP77" s="379">
        <v>38.5</v>
      </c>
      <c r="BQ77" s="379"/>
      <c r="BR77" s="379"/>
      <c r="BS77" s="379"/>
      <c r="BT77" s="379"/>
      <c r="BU77" s="379"/>
      <c r="BV77" s="379"/>
      <c r="BW77" s="379"/>
      <c r="BX77" s="379">
        <v>35.5</v>
      </c>
      <c r="BY77" s="379"/>
      <c r="BZ77" s="379"/>
      <c r="CA77" s="379"/>
      <c r="CB77" s="379"/>
      <c r="CC77" s="379"/>
      <c r="CD77" s="379"/>
      <c r="CE77" s="379"/>
      <c r="CF77" s="379">
        <v>13.5</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2" x14ac:dyDescent="0.2">
      <c r="B78" s="259"/>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59"/>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621</v>
      </c>
      <c r="BC79" s="382"/>
      <c r="BD79" s="382"/>
      <c r="BE79" s="382"/>
      <c r="BF79" s="382"/>
      <c r="BG79" s="382"/>
      <c r="BH79" s="382"/>
      <c r="BI79" s="382"/>
      <c r="BJ79" s="382"/>
      <c r="BK79" s="382"/>
      <c r="BL79" s="382"/>
      <c r="BM79" s="382"/>
      <c r="BN79" s="382"/>
      <c r="BO79" s="382"/>
      <c r="BP79" s="379">
        <v>8.9</v>
      </c>
      <c r="BQ79" s="379"/>
      <c r="BR79" s="379"/>
      <c r="BS79" s="379"/>
      <c r="BT79" s="379"/>
      <c r="BU79" s="379"/>
      <c r="BV79" s="379"/>
      <c r="BW79" s="379"/>
      <c r="BX79" s="379">
        <v>8.8000000000000007</v>
      </c>
      <c r="BY79" s="379"/>
      <c r="BZ79" s="379"/>
      <c r="CA79" s="379"/>
      <c r="CB79" s="379"/>
      <c r="CC79" s="379"/>
      <c r="CD79" s="379"/>
      <c r="CE79" s="379"/>
      <c r="CF79" s="379">
        <v>8.3000000000000007</v>
      </c>
      <c r="CG79" s="379"/>
      <c r="CH79" s="379"/>
      <c r="CI79" s="379"/>
      <c r="CJ79" s="379"/>
      <c r="CK79" s="379"/>
      <c r="CL79" s="379"/>
      <c r="CM79" s="379"/>
      <c r="CN79" s="379">
        <v>8</v>
      </c>
      <c r="CO79" s="379"/>
      <c r="CP79" s="379"/>
      <c r="CQ79" s="379"/>
      <c r="CR79" s="379"/>
      <c r="CS79" s="379"/>
      <c r="CT79" s="379"/>
      <c r="CU79" s="379"/>
      <c r="CV79" s="379">
        <v>8.1</v>
      </c>
      <c r="CW79" s="379"/>
      <c r="CX79" s="379"/>
      <c r="CY79" s="379"/>
      <c r="CZ79" s="379"/>
      <c r="DA79" s="379"/>
      <c r="DB79" s="379"/>
      <c r="DC79" s="379"/>
    </row>
    <row r="80" spans="2:107" ht="13.2" x14ac:dyDescent="0.2">
      <c r="B80" s="259"/>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kco1PhZXv2z+9KEJ47Ds+Zf5JhGsvgqrl8uT8oZoa4mhu3TvmWKuVVvx37xDoQ5H7k6eFajUZzU/xuc6/PNr1g==" saltValue="zH+6xDIm7CM51XalB7jq0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622</v>
      </c>
    </row>
  </sheetData>
  <sheetProtection algorithmName="SHA-512" hashValue="RZ3W6B94Q7RZJ6+DtImkP+JBvkUrOz/GY+9N3f44vViWWaQvBlcLvojtnpl1gWasWHZzYysHBs7qVyGz4TahfQ==" saltValue="hPuCqRzMa2Dnx5nFlADBv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623</v>
      </c>
    </row>
  </sheetData>
  <sheetProtection algorithmName="SHA-512" hashValue="6FGkAAsrCNM09Bud/x2g8ZRLVLYDyJuUPVE710MSnBCuHWz8k8zzK8jSioxbiMcenjCjZ59G3T3/oi23CfloCw==" saltValue="EgrVOzYJ4Ob1bfVC6qd6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54</v>
      </c>
      <c r="E2" s="147"/>
      <c r="F2" s="148" t="s">
        <v>566</v>
      </c>
      <c r="G2" s="149"/>
      <c r="H2" s="150"/>
    </row>
    <row r="3" spans="1:8" x14ac:dyDescent="0.2">
      <c r="A3" s="146" t="s">
        <v>559</v>
      </c>
      <c r="B3" s="151"/>
      <c r="C3" s="152"/>
      <c r="D3" s="153">
        <v>33293</v>
      </c>
      <c r="E3" s="154"/>
      <c r="F3" s="155">
        <v>96462</v>
      </c>
      <c r="G3" s="156"/>
      <c r="H3" s="157"/>
    </row>
    <row r="4" spans="1:8" x14ac:dyDescent="0.2">
      <c r="A4" s="158"/>
      <c r="B4" s="159"/>
      <c r="C4" s="160"/>
      <c r="D4" s="161">
        <v>15336</v>
      </c>
      <c r="E4" s="162"/>
      <c r="F4" s="163">
        <v>39886</v>
      </c>
      <c r="G4" s="164"/>
      <c r="H4" s="165"/>
    </row>
    <row r="5" spans="1:8" x14ac:dyDescent="0.2">
      <c r="A5" s="146" t="s">
        <v>561</v>
      </c>
      <c r="B5" s="151"/>
      <c r="C5" s="152"/>
      <c r="D5" s="153">
        <v>34374</v>
      </c>
      <c r="E5" s="154"/>
      <c r="F5" s="155">
        <v>83103</v>
      </c>
      <c r="G5" s="156"/>
      <c r="H5" s="157"/>
    </row>
    <row r="6" spans="1:8" x14ac:dyDescent="0.2">
      <c r="A6" s="158"/>
      <c r="B6" s="159"/>
      <c r="C6" s="160"/>
      <c r="D6" s="161">
        <v>12348</v>
      </c>
      <c r="E6" s="162"/>
      <c r="F6" s="163">
        <v>41378</v>
      </c>
      <c r="G6" s="164"/>
      <c r="H6" s="165"/>
    </row>
    <row r="7" spans="1:8" x14ac:dyDescent="0.2">
      <c r="A7" s="146" t="s">
        <v>562</v>
      </c>
      <c r="B7" s="151"/>
      <c r="C7" s="152"/>
      <c r="D7" s="153">
        <v>39506</v>
      </c>
      <c r="E7" s="154"/>
      <c r="F7" s="155">
        <v>84459</v>
      </c>
      <c r="G7" s="156"/>
      <c r="H7" s="157"/>
    </row>
    <row r="8" spans="1:8" x14ac:dyDescent="0.2">
      <c r="A8" s="158"/>
      <c r="B8" s="159"/>
      <c r="C8" s="160"/>
      <c r="D8" s="161">
        <v>15869</v>
      </c>
      <c r="E8" s="162"/>
      <c r="F8" s="163">
        <v>47314</v>
      </c>
      <c r="G8" s="164"/>
      <c r="H8" s="165"/>
    </row>
    <row r="9" spans="1:8" x14ac:dyDescent="0.2">
      <c r="A9" s="146" t="s">
        <v>563</v>
      </c>
      <c r="B9" s="151"/>
      <c r="C9" s="152"/>
      <c r="D9" s="153">
        <v>86644</v>
      </c>
      <c r="E9" s="154"/>
      <c r="F9" s="155">
        <v>74568</v>
      </c>
      <c r="G9" s="156"/>
      <c r="H9" s="157"/>
    </row>
    <row r="10" spans="1:8" x14ac:dyDescent="0.2">
      <c r="A10" s="158"/>
      <c r="B10" s="159"/>
      <c r="C10" s="160"/>
      <c r="D10" s="161">
        <v>65242</v>
      </c>
      <c r="E10" s="162"/>
      <c r="F10" s="163">
        <v>42558</v>
      </c>
      <c r="G10" s="164"/>
      <c r="H10" s="165"/>
    </row>
    <row r="11" spans="1:8" x14ac:dyDescent="0.2">
      <c r="A11" s="146" t="s">
        <v>564</v>
      </c>
      <c r="B11" s="151"/>
      <c r="C11" s="152"/>
      <c r="D11" s="153">
        <v>48568</v>
      </c>
      <c r="E11" s="154"/>
      <c r="F11" s="155">
        <v>73693</v>
      </c>
      <c r="G11" s="156"/>
      <c r="H11" s="157"/>
    </row>
    <row r="12" spans="1:8" x14ac:dyDescent="0.2">
      <c r="A12" s="158"/>
      <c r="B12" s="159"/>
      <c r="C12" s="166"/>
      <c r="D12" s="161">
        <v>26246</v>
      </c>
      <c r="E12" s="162"/>
      <c r="F12" s="163">
        <v>44203</v>
      </c>
      <c r="G12" s="164"/>
      <c r="H12" s="165"/>
    </row>
    <row r="13" spans="1:8" x14ac:dyDescent="0.2">
      <c r="A13" s="146"/>
      <c r="B13" s="151"/>
      <c r="C13" s="152"/>
      <c r="D13" s="153">
        <v>48477</v>
      </c>
      <c r="E13" s="154"/>
      <c r="F13" s="155">
        <v>82457</v>
      </c>
      <c r="G13" s="167"/>
      <c r="H13" s="157"/>
    </row>
    <row r="14" spans="1:8" x14ac:dyDescent="0.2">
      <c r="A14" s="158"/>
      <c r="B14" s="159"/>
      <c r="C14" s="160"/>
      <c r="D14" s="161">
        <v>27008</v>
      </c>
      <c r="E14" s="162"/>
      <c r="F14" s="163">
        <v>43068</v>
      </c>
      <c r="G14" s="164"/>
      <c r="H14" s="165"/>
    </row>
    <row r="17" spans="1:11" x14ac:dyDescent="0.2">
      <c r="A17" s="142" t="s">
        <v>55</v>
      </c>
    </row>
    <row r="18" spans="1:11" x14ac:dyDescent="0.2">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2">
      <c r="A19" s="168" t="s">
        <v>56</v>
      </c>
      <c r="B19" s="168">
        <f>ROUND(VALUE(SUBSTITUTE(実質収支比率等に係る経年分析!F$48,"▲","-")),2)</f>
        <v>6.79</v>
      </c>
      <c r="C19" s="168">
        <f>ROUND(VALUE(SUBSTITUTE(実質収支比率等に係る経年分析!G$48,"▲","-")),2)</f>
        <v>5.09</v>
      </c>
      <c r="D19" s="168">
        <f>ROUND(VALUE(SUBSTITUTE(実質収支比率等に係る経年分析!H$48,"▲","-")),2)</f>
        <v>7.29</v>
      </c>
      <c r="E19" s="168">
        <f>ROUND(VALUE(SUBSTITUTE(実質収支比率等に係る経年分析!I$48,"▲","-")),2)</f>
        <v>7.12</v>
      </c>
      <c r="F19" s="168">
        <f>ROUND(VALUE(SUBSTITUTE(実質収支比率等に係る経年分析!J$48,"▲","-")),2)</f>
        <v>9.01</v>
      </c>
    </row>
    <row r="20" spans="1:11" x14ac:dyDescent="0.2">
      <c r="A20" s="168" t="s">
        <v>57</v>
      </c>
      <c r="B20" s="168">
        <f>ROUND(VALUE(SUBSTITUTE(実質収支比率等に係る経年分析!F$47,"▲","-")),2)</f>
        <v>1.98</v>
      </c>
      <c r="C20" s="168">
        <f>ROUND(VALUE(SUBSTITUTE(実質収支比率等に係る経年分析!G$47,"▲","-")),2)</f>
        <v>6.43</v>
      </c>
      <c r="D20" s="168">
        <f>ROUND(VALUE(SUBSTITUTE(実質収支比率等に係る経年分析!H$47,"▲","-")),2)</f>
        <v>8.8800000000000008</v>
      </c>
      <c r="E20" s="168">
        <f>ROUND(VALUE(SUBSTITUTE(実質収支比率等に係る経年分析!I$47,"▲","-")),2)</f>
        <v>11.84</v>
      </c>
      <c r="F20" s="168">
        <f>ROUND(VALUE(SUBSTITUTE(実質収支比率等に係る経年分析!J$47,"▲","-")),2)</f>
        <v>14.45</v>
      </c>
    </row>
    <row r="21" spans="1:11" x14ac:dyDescent="0.2">
      <c r="A21" s="168" t="s">
        <v>58</v>
      </c>
      <c r="B21" s="168">
        <f>IF(ISNUMBER(VALUE(SUBSTITUTE(実質収支比率等に係る経年分析!F$49,"▲","-"))),ROUND(VALUE(SUBSTITUTE(実質収支比率等に係る経年分析!F$49,"▲","-")),2),NA())</f>
        <v>5.75</v>
      </c>
      <c r="C21" s="168">
        <f>IF(ISNUMBER(VALUE(SUBSTITUTE(実質収支比率等に係る経年分析!G$49,"▲","-"))),ROUND(VALUE(SUBSTITUTE(実質収支比率等に係る経年分析!G$49,"▲","-")),2),NA())</f>
        <v>2.73</v>
      </c>
      <c r="D21" s="168">
        <f>IF(ISNUMBER(VALUE(SUBSTITUTE(実質収支比率等に係る経年分析!H$49,"▲","-"))),ROUND(VALUE(SUBSTITUTE(実質収支比率等に係る経年分析!H$49,"▲","-")),2),NA())</f>
        <v>5.28</v>
      </c>
      <c r="E21" s="168">
        <f>IF(ISNUMBER(VALUE(SUBSTITUTE(実質収支比率等に係る経年分析!I$49,"▲","-"))),ROUND(VALUE(SUBSTITUTE(実質収支比率等に係る経年分析!I$49,"▲","-")),2),NA())</f>
        <v>3.69</v>
      </c>
      <c r="F21" s="168">
        <f>IF(ISNUMBER(VALUE(SUBSTITUTE(実質収支比率等に係る経年分析!J$49,"▲","-"))),ROUND(VALUE(SUBSTITUTE(実質収支比率等に係る経年分析!J$49,"▲","-")),2),NA())</f>
        <v>5.81</v>
      </c>
    </row>
    <row r="24" spans="1:11" x14ac:dyDescent="0.2">
      <c r="A24" s="142" t="s">
        <v>59</v>
      </c>
    </row>
    <row r="25" spans="1:11" x14ac:dyDescent="0.2">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2">
      <c r="A26" s="169"/>
      <c r="B26" s="169" t="s">
        <v>60</v>
      </c>
      <c r="C26" s="169" t="s">
        <v>61</v>
      </c>
      <c r="D26" s="169" t="s">
        <v>60</v>
      </c>
      <c r="E26" s="169" t="s">
        <v>61</v>
      </c>
      <c r="F26" s="169" t="s">
        <v>60</v>
      </c>
      <c r="G26" s="169" t="s">
        <v>61</v>
      </c>
      <c r="H26" s="169" t="s">
        <v>60</v>
      </c>
      <c r="I26" s="169" t="s">
        <v>61</v>
      </c>
      <c r="J26" s="169" t="s">
        <v>60</v>
      </c>
      <c r="K26" s="169" t="s">
        <v>61</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農業集落排水事業特別会計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2">
      <c r="A30" s="169" t="str">
        <f>IF(連結実質赤字比率に係る赤字・黒字の構成分析!C$40="",NA(),連結実質赤字比率に係る赤字・黒字の構成分析!C$40)</f>
        <v>坂下東第一地区土地区画整理事業特別会計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0.01</v>
      </c>
    </row>
    <row r="32" spans="1:11" x14ac:dyDescent="0.2">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2.27</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2.61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1.51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1.21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1.03</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2.67</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2.62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2.12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1.74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1.81</v>
      </c>
    </row>
    <row r="34" spans="1:16" x14ac:dyDescent="0.2">
      <c r="A34" s="169" t="str">
        <f>IF(連結実質赤字比率に係る赤字・黒字の構成分析!C$36="",NA(),連結実質赤字比率に係る赤字・黒字の構成分析!C$36)</f>
        <v>下水道事業特別会計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3.33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2.39</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6.78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5.09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7.28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7.12</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8.9700000000000006</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14.38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14.81</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14.46</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14.85</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16.43</v>
      </c>
    </row>
    <row r="39" spans="1:16" x14ac:dyDescent="0.2">
      <c r="A39" s="142" t="s">
        <v>62</v>
      </c>
    </row>
    <row r="40" spans="1:16" x14ac:dyDescent="0.2">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2">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2">
      <c r="A42" s="170" t="s">
        <v>65</v>
      </c>
      <c r="B42" s="170"/>
      <c r="C42" s="170"/>
      <c r="D42" s="170">
        <f>'実質公債費比率（分子）の構造'!K$52</f>
        <v>841</v>
      </c>
      <c r="E42" s="170"/>
      <c r="F42" s="170"/>
      <c r="G42" s="170">
        <f>'実質公債費比率（分子）の構造'!L$52</f>
        <v>844</v>
      </c>
      <c r="H42" s="170"/>
      <c r="I42" s="170"/>
      <c r="J42" s="170">
        <f>'実質公債費比率（分子）の構造'!M$52</f>
        <v>842</v>
      </c>
      <c r="K42" s="170"/>
      <c r="L42" s="170"/>
      <c r="M42" s="170">
        <f>'実質公債費比率（分子）の構造'!N$52</f>
        <v>827</v>
      </c>
      <c r="N42" s="170"/>
      <c r="O42" s="170"/>
      <c r="P42" s="170">
        <f>'実質公債費比率（分子）の構造'!O$52</f>
        <v>823</v>
      </c>
    </row>
    <row r="43" spans="1:16" x14ac:dyDescent="0.2">
      <c r="A43" s="170" t="s">
        <v>66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2">
      <c r="A44" s="170" t="s">
        <v>67</v>
      </c>
      <c r="B44" s="170">
        <f>'実質公債費比率（分子）の構造'!K$50</f>
        <v>7</v>
      </c>
      <c r="C44" s="170"/>
      <c r="D44" s="170"/>
      <c r="E44" s="170">
        <f>'実質公債費比率（分子）の構造'!L$50</f>
        <v>2</v>
      </c>
      <c r="F44" s="170"/>
      <c r="G44" s="170"/>
      <c r="H44" s="170">
        <f>'実質公債費比率（分子）の構造'!M$50</f>
        <v>1</v>
      </c>
      <c r="I44" s="170"/>
      <c r="J44" s="170"/>
      <c r="K44" s="170">
        <f>'実質公債費比率（分子）の構造'!N$50</f>
        <v>0</v>
      </c>
      <c r="L44" s="170"/>
      <c r="M44" s="170"/>
      <c r="N44" s="170">
        <f>'実質公債費比率（分子）の構造'!O$50</f>
        <v>0</v>
      </c>
      <c r="O44" s="170"/>
      <c r="P44" s="170"/>
    </row>
    <row r="45" spans="1:16" x14ac:dyDescent="0.2">
      <c r="A45" s="170" t="s">
        <v>68</v>
      </c>
      <c r="B45" s="170">
        <f>'実質公債費比率（分子）の構造'!K$49</f>
        <v>15</v>
      </c>
      <c r="C45" s="170"/>
      <c r="D45" s="170"/>
      <c r="E45" s="170">
        <f>'実質公債費比率（分子）の構造'!L$49</f>
        <v>10</v>
      </c>
      <c r="F45" s="170"/>
      <c r="G45" s="170"/>
      <c r="H45" s="170">
        <f>'実質公債費比率（分子）の構造'!M$49</f>
        <v>7</v>
      </c>
      <c r="I45" s="170"/>
      <c r="J45" s="170"/>
      <c r="K45" s="170">
        <f>'実質公債費比率（分子）の構造'!N$49</f>
        <v>8</v>
      </c>
      <c r="L45" s="170"/>
      <c r="M45" s="170"/>
      <c r="N45" s="170">
        <f>'実質公債費比率（分子）の構造'!O$49</f>
        <v>8</v>
      </c>
      <c r="O45" s="170"/>
      <c r="P45" s="170"/>
    </row>
    <row r="46" spans="1:16" x14ac:dyDescent="0.2">
      <c r="A46" s="170" t="s">
        <v>69</v>
      </c>
      <c r="B46" s="170">
        <f>'実質公債費比率（分子）の構造'!K$48</f>
        <v>157</v>
      </c>
      <c r="C46" s="170"/>
      <c r="D46" s="170"/>
      <c r="E46" s="170">
        <f>'実質公債費比率（分子）の構造'!L$48</f>
        <v>161</v>
      </c>
      <c r="F46" s="170"/>
      <c r="G46" s="170"/>
      <c r="H46" s="170">
        <f>'実質公債費比率（分子）の構造'!M$48</f>
        <v>157</v>
      </c>
      <c r="I46" s="170"/>
      <c r="J46" s="170"/>
      <c r="K46" s="170">
        <f>'実質公債費比率（分子）の構造'!N$48</f>
        <v>162</v>
      </c>
      <c r="L46" s="170"/>
      <c r="M46" s="170"/>
      <c r="N46" s="170">
        <f>'実質公債費比率（分子）の構造'!O$48</f>
        <v>182</v>
      </c>
      <c r="O46" s="170"/>
      <c r="P46" s="170"/>
    </row>
    <row r="47" spans="1:16" x14ac:dyDescent="0.2">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72</v>
      </c>
      <c r="B49" s="170">
        <f>'実質公債費比率（分子）の構造'!K$45</f>
        <v>1200</v>
      </c>
      <c r="C49" s="170"/>
      <c r="D49" s="170"/>
      <c r="E49" s="170">
        <f>'実質公債費比率（分子）の構造'!L$45</f>
        <v>1183</v>
      </c>
      <c r="F49" s="170"/>
      <c r="G49" s="170"/>
      <c r="H49" s="170">
        <f>'実質公債費比率（分子）の構造'!M$45</f>
        <v>1131</v>
      </c>
      <c r="I49" s="170"/>
      <c r="J49" s="170"/>
      <c r="K49" s="170">
        <f>'実質公債費比率（分子）の構造'!N$45</f>
        <v>1108</v>
      </c>
      <c r="L49" s="170"/>
      <c r="M49" s="170"/>
      <c r="N49" s="170">
        <f>'実質公債費比率（分子）の構造'!O$45</f>
        <v>1090</v>
      </c>
      <c r="O49" s="170"/>
      <c r="P49" s="170"/>
    </row>
    <row r="50" spans="1:16" x14ac:dyDescent="0.2">
      <c r="A50" s="170" t="s">
        <v>73</v>
      </c>
      <c r="B50" s="170" t="e">
        <f>NA()</f>
        <v>#N/A</v>
      </c>
      <c r="C50" s="170">
        <f>IF(ISNUMBER('実質公債費比率（分子）の構造'!K$53),'実質公債費比率（分子）の構造'!K$53,NA())</f>
        <v>538</v>
      </c>
      <c r="D50" s="170" t="e">
        <f>NA()</f>
        <v>#N/A</v>
      </c>
      <c r="E50" s="170" t="e">
        <f>NA()</f>
        <v>#N/A</v>
      </c>
      <c r="F50" s="170">
        <f>IF(ISNUMBER('実質公債費比率（分子）の構造'!L$53),'実質公債費比率（分子）の構造'!L$53,NA())</f>
        <v>512</v>
      </c>
      <c r="G50" s="170" t="e">
        <f>NA()</f>
        <v>#N/A</v>
      </c>
      <c r="H50" s="170" t="e">
        <f>NA()</f>
        <v>#N/A</v>
      </c>
      <c r="I50" s="170">
        <f>IF(ISNUMBER('実質公債費比率（分子）の構造'!M$53),'実質公債費比率（分子）の構造'!M$53,NA())</f>
        <v>454</v>
      </c>
      <c r="J50" s="170" t="e">
        <f>NA()</f>
        <v>#N/A</v>
      </c>
      <c r="K50" s="170" t="e">
        <f>NA()</f>
        <v>#N/A</v>
      </c>
      <c r="L50" s="170">
        <f>IF(ISNUMBER('実質公債費比率（分子）の構造'!N$53),'実質公債費比率（分子）の構造'!N$53,NA())</f>
        <v>451</v>
      </c>
      <c r="M50" s="170" t="e">
        <f>NA()</f>
        <v>#N/A</v>
      </c>
      <c r="N50" s="170" t="e">
        <f>NA()</f>
        <v>#N/A</v>
      </c>
      <c r="O50" s="170">
        <f>IF(ISNUMBER('実質公債費比率（分子）の構造'!O$53),'実質公債費比率（分子）の構造'!O$53,NA())</f>
        <v>457</v>
      </c>
      <c r="P50" s="170" t="e">
        <f>NA()</f>
        <v>#N/A</v>
      </c>
    </row>
    <row r="53" spans="1:16" x14ac:dyDescent="0.2">
      <c r="A53" s="142" t="s">
        <v>74</v>
      </c>
    </row>
    <row r="54" spans="1:16" x14ac:dyDescent="0.2">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2">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2">
      <c r="A56" s="169" t="s">
        <v>45</v>
      </c>
      <c r="B56" s="169"/>
      <c r="C56" s="169"/>
      <c r="D56" s="169">
        <f>'将来負担比率（分子）の構造'!I$52</f>
        <v>7663</v>
      </c>
      <c r="E56" s="169"/>
      <c r="F56" s="169"/>
      <c r="G56" s="169">
        <f>'将来負担比率（分子）の構造'!J$52</f>
        <v>7258</v>
      </c>
      <c r="H56" s="169"/>
      <c r="I56" s="169"/>
      <c r="J56" s="169">
        <f>'将来負担比率（分子）の構造'!K$52</f>
        <v>6863</v>
      </c>
      <c r="K56" s="169"/>
      <c r="L56" s="169"/>
      <c r="M56" s="169">
        <f>'将来負担比率（分子）の構造'!L$52</f>
        <v>6832</v>
      </c>
      <c r="N56" s="169"/>
      <c r="O56" s="169"/>
      <c r="P56" s="169">
        <f>'将来負担比率（分子）の構造'!M$52</f>
        <v>6321</v>
      </c>
    </row>
    <row r="57" spans="1:16" x14ac:dyDescent="0.2">
      <c r="A57" s="169" t="s">
        <v>44</v>
      </c>
      <c r="B57" s="169"/>
      <c r="C57" s="169"/>
      <c r="D57" s="169">
        <f>'将来負担比率（分子）の構造'!I$51</f>
        <v>430</v>
      </c>
      <c r="E57" s="169"/>
      <c r="F57" s="169"/>
      <c r="G57" s="169">
        <f>'将来負担比率（分子）の構造'!J$51</f>
        <v>405</v>
      </c>
      <c r="H57" s="169"/>
      <c r="I57" s="169"/>
      <c r="J57" s="169">
        <f>'将来負担比率（分子）の構造'!K$51</f>
        <v>375</v>
      </c>
      <c r="K57" s="169"/>
      <c r="L57" s="169"/>
      <c r="M57" s="169">
        <f>'将来負担比率（分子）の構造'!L$51</f>
        <v>346</v>
      </c>
      <c r="N57" s="169"/>
      <c r="O57" s="169"/>
      <c r="P57" s="169">
        <f>'将来負担比率（分子）の構造'!M$51</f>
        <v>311</v>
      </c>
    </row>
    <row r="58" spans="1:16" x14ac:dyDescent="0.2">
      <c r="A58" s="169" t="s">
        <v>43</v>
      </c>
      <c r="B58" s="169"/>
      <c r="C58" s="169"/>
      <c r="D58" s="169">
        <f>'将来負担比率（分子）の構造'!I$50</f>
        <v>542</v>
      </c>
      <c r="E58" s="169"/>
      <c r="F58" s="169"/>
      <c r="G58" s="169">
        <f>'将来負担比率（分子）の構造'!J$50</f>
        <v>892</v>
      </c>
      <c r="H58" s="169"/>
      <c r="I58" s="169"/>
      <c r="J58" s="169">
        <f>'将来負担比率（分子）の構造'!K$50</f>
        <v>1262</v>
      </c>
      <c r="K58" s="169"/>
      <c r="L58" s="169"/>
      <c r="M58" s="169">
        <f>'将来負担比率（分子）の構造'!L$50</f>
        <v>1634</v>
      </c>
      <c r="N58" s="169"/>
      <c r="O58" s="169"/>
      <c r="P58" s="169">
        <f>'将来負担比率（分子）の構造'!M$50</f>
        <v>1865</v>
      </c>
    </row>
    <row r="59" spans="1:16" x14ac:dyDescent="0.2">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38</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37</v>
      </c>
      <c r="B62" s="169">
        <f>'将来負担比率（分子）の構造'!I$45</f>
        <v>1208</v>
      </c>
      <c r="C62" s="169"/>
      <c r="D62" s="169"/>
      <c r="E62" s="169">
        <f>'将来負担比率（分子）の構造'!J$45</f>
        <v>1192</v>
      </c>
      <c r="F62" s="169"/>
      <c r="G62" s="169"/>
      <c r="H62" s="169">
        <f>'将来負担比率（分子）の構造'!K$45</f>
        <v>1117</v>
      </c>
      <c r="I62" s="169"/>
      <c r="J62" s="169"/>
      <c r="K62" s="169">
        <f>'将来負担比率（分子）の構造'!L$45</f>
        <v>945</v>
      </c>
      <c r="L62" s="169"/>
      <c r="M62" s="169"/>
      <c r="N62" s="169">
        <f>'将来負担比率（分子）の構造'!M$45</f>
        <v>911</v>
      </c>
      <c r="O62" s="169"/>
      <c r="P62" s="169"/>
    </row>
    <row r="63" spans="1:16" x14ac:dyDescent="0.2">
      <c r="A63" s="169" t="s">
        <v>36</v>
      </c>
      <c r="B63" s="169">
        <f>'将来負担比率（分子）の構造'!I$44</f>
        <v>29</v>
      </c>
      <c r="C63" s="169"/>
      <c r="D63" s="169"/>
      <c r="E63" s="169">
        <f>'将来負担比率（分子）の構造'!J$44</f>
        <v>25</v>
      </c>
      <c r="F63" s="169"/>
      <c r="G63" s="169"/>
      <c r="H63" s="169">
        <f>'将来負担比率（分子）の構造'!K$44</f>
        <v>26</v>
      </c>
      <c r="I63" s="169"/>
      <c r="J63" s="169"/>
      <c r="K63" s="169">
        <f>'将来負担比率（分子）の構造'!L$44</f>
        <v>41</v>
      </c>
      <c r="L63" s="169"/>
      <c r="M63" s="169"/>
      <c r="N63" s="169">
        <f>'将来負担比率（分子）の構造'!M$44</f>
        <v>39</v>
      </c>
      <c r="O63" s="169"/>
      <c r="P63" s="169"/>
    </row>
    <row r="64" spans="1:16" x14ac:dyDescent="0.2">
      <c r="A64" s="169" t="s">
        <v>35</v>
      </c>
      <c r="B64" s="169">
        <f>'将来負担比率（分子）の構造'!I$43</f>
        <v>2174</v>
      </c>
      <c r="C64" s="169"/>
      <c r="D64" s="169"/>
      <c r="E64" s="169">
        <f>'将来負担比率（分子）の構造'!J$43</f>
        <v>2317</v>
      </c>
      <c r="F64" s="169"/>
      <c r="G64" s="169"/>
      <c r="H64" s="169">
        <f>'将来負担比率（分子）の構造'!K$43</f>
        <v>2287</v>
      </c>
      <c r="I64" s="169"/>
      <c r="J64" s="169"/>
      <c r="K64" s="169">
        <f>'将来負担比率（分子）の構造'!L$43</f>
        <v>2286</v>
      </c>
      <c r="L64" s="169"/>
      <c r="M64" s="169"/>
      <c r="N64" s="169">
        <f>'将来負担比率（分子）の構造'!M$43</f>
        <v>2379</v>
      </c>
      <c r="O64" s="169"/>
      <c r="P64" s="169"/>
    </row>
    <row r="65" spans="1:16" x14ac:dyDescent="0.2">
      <c r="A65" s="169" t="s">
        <v>34</v>
      </c>
      <c r="B65" s="169">
        <f>'将来負担比率（分子）の構造'!I$42</f>
        <v>3</v>
      </c>
      <c r="C65" s="169"/>
      <c r="D65" s="169"/>
      <c r="E65" s="169">
        <f>'将来負担比率（分子）の構造'!J$42</f>
        <v>2</v>
      </c>
      <c r="F65" s="169"/>
      <c r="G65" s="169"/>
      <c r="H65" s="169">
        <f>'将来負担比率（分子）の構造'!K$42</f>
        <v>1</v>
      </c>
      <c r="I65" s="169"/>
      <c r="J65" s="169"/>
      <c r="K65" s="169">
        <f>'将来負担比率（分子）の構造'!L$42</f>
        <v>0</v>
      </c>
      <c r="L65" s="169"/>
      <c r="M65" s="169"/>
      <c r="N65" s="169" t="str">
        <f>'将来負担比率（分子）の構造'!M$42</f>
        <v>-</v>
      </c>
      <c r="O65" s="169"/>
      <c r="P65" s="169"/>
    </row>
    <row r="66" spans="1:16" x14ac:dyDescent="0.2">
      <c r="A66" s="169" t="s">
        <v>33</v>
      </c>
      <c r="B66" s="169">
        <f>'将来負担比率（分子）の構造'!I$41</f>
        <v>9140</v>
      </c>
      <c r="C66" s="169"/>
      <c r="D66" s="169"/>
      <c r="E66" s="169">
        <f>'将来負担比率（分子）の構造'!J$41</f>
        <v>8526</v>
      </c>
      <c r="F66" s="169"/>
      <c r="G66" s="169"/>
      <c r="H66" s="169">
        <f>'将来負担比率（分子）の構造'!K$41</f>
        <v>7841</v>
      </c>
      <c r="I66" s="169"/>
      <c r="J66" s="169"/>
      <c r="K66" s="169">
        <f>'将来負担比率（分子）の構造'!L$41</f>
        <v>7788</v>
      </c>
      <c r="L66" s="169"/>
      <c r="M66" s="169"/>
      <c r="N66" s="169">
        <f>'将来負担比率（分子）の構造'!M$41</f>
        <v>6772</v>
      </c>
      <c r="O66" s="169"/>
      <c r="P66" s="169"/>
    </row>
    <row r="67" spans="1:16" x14ac:dyDescent="0.2">
      <c r="A67" s="169" t="s">
        <v>77</v>
      </c>
      <c r="B67" s="169" t="e">
        <f>NA()</f>
        <v>#N/A</v>
      </c>
      <c r="C67" s="169">
        <f>IF(ISNUMBER('将来負担比率（分子）の構造'!I$53), IF('将来負担比率（分子）の構造'!I$53 &lt; 0, 0, '将来負担比率（分子）の構造'!I$53), NA())</f>
        <v>3919</v>
      </c>
      <c r="D67" s="169" t="e">
        <f>NA()</f>
        <v>#N/A</v>
      </c>
      <c r="E67" s="169" t="e">
        <f>NA()</f>
        <v>#N/A</v>
      </c>
      <c r="F67" s="169">
        <f>IF(ISNUMBER('将来負担比率（分子）の構造'!J$53), IF('将来負担比率（分子）の構造'!J$53 &lt; 0, 0, '将来負担比率（分子）の構造'!J$53), NA())</f>
        <v>3507</v>
      </c>
      <c r="G67" s="169" t="e">
        <f>NA()</f>
        <v>#N/A</v>
      </c>
      <c r="H67" s="169" t="e">
        <f>NA()</f>
        <v>#N/A</v>
      </c>
      <c r="I67" s="169">
        <f>IF(ISNUMBER('将来負担比率（分子）の構造'!K$53), IF('将来負担比率（分子）の構造'!K$53 &lt; 0, 0, '将来負担比率（分子）の構造'!K$53), NA())</f>
        <v>2771</v>
      </c>
      <c r="J67" s="169" t="e">
        <f>NA()</f>
        <v>#N/A</v>
      </c>
      <c r="K67" s="169" t="e">
        <f>NA()</f>
        <v>#N/A</v>
      </c>
      <c r="L67" s="169">
        <f>IF(ISNUMBER('将来負担比率（分子）の構造'!L$53), IF('将来負担比率（分子）の構造'!L$53 &lt; 0, 0, '将来負担比率（分子）の構造'!L$53), NA())</f>
        <v>2247</v>
      </c>
      <c r="M67" s="169" t="e">
        <f>NA()</f>
        <v>#N/A</v>
      </c>
      <c r="N67" s="169" t="e">
        <f>NA()</f>
        <v>#N/A</v>
      </c>
      <c r="O67" s="169">
        <f>IF(ISNUMBER('将来負担比率（分子）の構造'!M$53), IF('将来負担比率（分子）の構造'!M$53 &lt; 0, 0, '将来負担比率（分子）の構造'!M$53), NA())</f>
        <v>1605</v>
      </c>
      <c r="P67" s="169" t="e">
        <f>NA()</f>
        <v>#N/A</v>
      </c>
    </row>
    <row r="70" spans="1:16" x14ac:dyDescent="0.2">
      <c r="A70" s="171" t="s">
        <v>78</v>
      </c>
      <c r="B70" s="171"/>
      <c r="C70" s="171"/>
      <c r="D70" s="171"/>
      <c r="E70" s="171"/>
      <c r="F70" s="171"/>
    </row>
    <row r="71" spans="1:16" x14ac:dyDescent="0.2">
      <c r="A71" s="172"/>
      <c r="B71" s="172" t="str">
        <f>基金残高に係る経年分析!F54</f>
        <v>R02</v>
      </c>
      <c r="C71" s="172" t="str">
        <f>基金残高に係る経年分析!G54</f>
        <v>R03</v>
      </c>
      <c r="D71" s="172" t="str">
        <f>基金残高に係る経年分析!H54</f>
        <v>R04</v>
      </c>
    </row>
    <row r="72" spans="1:16" x14ac:dyDescent="0.2">
      <c r="A72" s="172" t="s">
        <v>79</v>
      </c>
      <c r="B72" s="173">
        <f>基金残高に係る経年分析!F55</f>
        <v>452</v>
      </c>
      <c r="C72" s="173">
        <f>基金残高に係る経年分析!G55</f>
        <v>634</v>
      </c>
      <c r="D72" s="173">
        <f>基金残高に係る経年分析!H55</f>
        <v>746</v>
      </c>
    </row>
    <row r="73" spans="1:16" x14ac:dyDescent="0.2">
      <c r="A73" s="172" t="s">
        <v>80</v>
      </c>
      <c r="B73" s="173">
        <f>基金残高に係る経年分析!F56</f>
        <v>15</v>
      </c>
      <c r="C73" s="173">
        <f>基金残高に係る経年分析!G56</f>
        <v>172</v>
      </c>
      <c r="D73" s="173">
        <f>基金残高に係る経年分析!H56</f>
        <v>24</v>
      </c>
    </row>
    <row r="74" spans="1:16" x14ac:dyDescent="0.2">
      <c r="A74" s="172" t="s">
        <v>81</v>
      </c>
      <c r="B74" s="173">
        <f>基金残高に係る経年分析!F57</f>
        <v>461</v>
      </c>
      <c r="C74" s="173">
        <f>基金残高に係る経年分析!G57</f>
        <v>839</v>
      </c>
      <c r="D74" s="173">
        <f>基金残高に係る経年分析!H57</f>
        <v>1131</v>
      </c>
    </row>
  </sheetData>
  <sheetProtection algorithmName="SHA-512" hashValue="cqzntQmzysZXTwXZma9tu6iBb/VQ2aLVX9CgTXlzOdctLLO4uJU9l4une8r5CV4tv4CYqYuPinkKV+BgNye7IA==" saltValue="iQYzvDwuyEoGSnbIoRw0H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WEB0015</dc:creator>
  <cp:lastModifiedBy>NOT0246</cp:lastModifiedBy>
  <dcterms:created xsi:type="dcterms:W3CDTF">2026-09-10T02:38:36Z</dcterms:created>
  <dcterms:modified xsi:type="dcterms:W3CDTF">2026-10-05T01:55:29Z</dcterms:modified>
</cp:coreProperties>
</file>